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 activeTab="10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calcChain.xml><?xml version="1.0" encoding="utf-8"?>
<calcChain xmlns="http://schemas.openxmlformats.org/spreadsheetml/2006/main">
  <c r="B5" i="4" l="1"/>
  <c r="B5" i="5"/>
  <c r="C5" i="5"/>
  <c r="D15" i="9"/>
  <c r="B41" i="9"/>
  <c r="B40" i="9"/>
  <c r="B39" i="9"/>
  <c r="B38" i="9"/>
  <c r="B37" i="9"/>
  <c r="B36" i="9"/>
  <c r="B35" i="9"/>
  <c r="D34" i="9"/>
  <c r="C34" i="9"/>
  <c r="B34" i="9" s="1"/>
  <c r="B33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C15" i="9"/>
  <c r="B14" i="9"/>
  <c r="B13" i="9"/>
  <c r="B12" i="9"/>
  <c r="B11" i="9"/>
  <c r="B10" i="9"/>
  <c r="B9" i="9"/>
  <c r="D8" i="9"/>
  <c r="C8" i="9"/>
  <c r="B8" i="9" s="1"/>
  <c r="D6" i="11"/>
  <c r="C6" i="11" s="1"/>
  <c r="E6" i="8"/>
  <c r="D6" i="8"/>
  <c r="C20" i="11"/>
  <c r="A20" i="11"/>
  <c r="C19" i="11"/>
  <c r="A19" i="11"/>
  <c r="C18" i="11"/>
  <c r="A18" i="11"/>
  <c r="C17" i="11"/>
  <c r="A17" i="11"/>
  <c r="C16" i="11"/>
  <c r="A16" i="11"/>
  <c r="C15" i="11"/>
  <c r="A15" i="11"/>
  <c r="C14" i="11"/>
  <c r="A14" i="11"/>
  <c r="C13" i="11"/>
  <c r="A13" i="11"/>
  <c r="C12" i="11"/>
  <c r="A12" i="11"/>
  <c r="C11" i="11"/>
  <c r="A11" i="11"/>
  <c r="C10" i="11"/>
  <c r="A10" i="11"/>
  <c r="C9" i="11"/>
  <c r="A9" i="11"/>
  <c r="C8" i="11"/>
  <c r="A8" i="11"/>
  <c r="C7" i="11"/>
  <c r="A7" i="11"/>
  <c r="E6" i="11"/>
  <c r="B5" i="13"/>
  <c r="B9" i="4"/>
  <c r="B10" i="4" s="1"/>
  <c r="B6" i="7"/>
  <c r="F6" i="7"/>
  <c r="C6" i="7"/>
  <c r="D6" i="6"/>
  <c r="D37" i="6" s="1"/>
  <c r="B6" i="6"/>
  <c r="B37" i="6" s="1"/>
  <c r="D39" i="3"/>
  <c r="D42" i="3" s="1"/>
  <c r="B39" i="3"/>
  <c r="B42" i="3" s="1"/>
  <c r="B15" i="9" l="1"/>
  <c r="D7" i="9"/>
  <c r="C7" i="9"/>
  <c r="C6" i="8"/>
  <c r="B7" i="9" l="1"/>
</calcChain>
</file>

<file path=xl/sharedStrings.xml><?xml version="1.0" encoding="utf-8"?>
<sst xmlns="http://schemas.openxmlformats.org/spreadsheetml/2006/main" count="304" uniqueCount="248">
  <si>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</si>
  <si>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</si>
  <si>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</si>
  <si>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</si>
  <si>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</si>
  <si>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</si>
  <si>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</si>
  <si>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</si>
  <si>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</si>
  <si>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</si>
  <si>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</si>
  <si>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</si>
  <si>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</si>
  <si>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</si>
  <si>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</si>
  <si>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</si>
  <si>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</si>
  <si>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</si>
  <si>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</si>
  <si>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</si>
  <si>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</si>
  <si>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</si>
  <si>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</si>
  <si>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</si>
  <si>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</si>
  <si>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</si>
  <si>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</si>
  <si>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</si>
  <si>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</si>
  <si>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</si>
  <si>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</si>
  <si>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</si>
  <si>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</si>
  <si>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</si>
  <si>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</si>
  <si>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</si>
  <si>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</si>
  <si>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</si>
  <si>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</si>
  <si>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</si>
  <si>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</si>
  <si>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</si>
  <si>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</si>
  <si>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</si>
  <si>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</si>
  <si>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</si>
  <si>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</si>
  <si>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</si>
  <si>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</si>
  <si>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</si>
  <si>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</si>
  <si>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</si>
  <si>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</si>
  <si>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</si>
  <si>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</si>
  <si>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</si>
  <si>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</si>
  <si>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</si>
  <si>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</si>
  <si>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</si>
  <si>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</si>
  <si>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</si>
  <si>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</si>
  <si>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</si>
  <si>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</si>
  <si>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</si>
  <si>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</si>
  <si>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</si>
  <si>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</si>
  <si>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</si>
  <si>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</si>
  <si>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</si>
  <si>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</si>
  <si>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</si>
  <si>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</si>
  <si>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</si>
  <si>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</si>
  <si>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</si>
  <si>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</si>
  <si>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</si>
  <si>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</si>
  <si>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</si>
  <si>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</si>
  <si>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</si>
  <si>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</si>
  <si>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</si>
  <si>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</si>
  <si>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</si>
  <si>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</si>
  <si>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</si>
  <si>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</si>
  <si>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</si>
  <si>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</si>
  <si>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</si>
  <si>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</si>
  <si>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</si>
  <si>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</si>
  <si>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</si>
  <si>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</si>
  <si>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</si>
  <si>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</si>
  <si>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</si>
  <si>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</si>
  <si>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</si>
  <si>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</si>
  <si>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</si>
  <si>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</si>
  <si>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</si>
  <si>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</si>
  <si>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</si>
  <si>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</si>
  <si>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</si>
  <si>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</si>
  <si>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</si>
  <si>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</si>
  <si>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</si>
  <si>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</si>
  <si>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</si>
  <si>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</si>
  <si>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</si>
  <si>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</si>
  <si>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</si>
  <si>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</si>
  <si>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</si>
  <si>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</si>
  <si>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</si>
  <si>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</si>
  <si>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</si>
  <si>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</si>
  <si>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</si>
  <si>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</si>
  <si>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</si>
  <si>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</si>
  <si>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</si>
  <si>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</si>
  <si>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</si>
  <si>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</si>
  <si>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</si>
  <si>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</si>
  <si>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</t>
  </si>
  <si>
    <t>人员经费</t>
  </si>
  <si>
    <t>公用经费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</si>
  <si>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</si>
  <si>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</si>
  <si>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</si>
  <si>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</si>
  <si>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</si>
  <si>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</si>
  <si>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</si>
  <si>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</si>
  <si>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</si>
  <si>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</si>
  <si>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</si>
  <si>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</si>
  <si>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</si>
  <si>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</si>
  <si>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</si>
  <si>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</si>
  <si>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会宁县住房和城乡建设局</t>
    <phoneticPr fontId="13" type="noConversion"/>
  </si>
  <si>
    <t>土平</t>
    <phoneticPr fontId="13" type="noConversion"/>
  </si>
  <si>
    <t>张晓岩</t>
    <phoneticPr fontId="13" type="noConversion"/>
  </si>
  <si>
    <t>南晓玲</t>
    <phoneticPr fontId="13" type="noConversion"/>
  </si>
  <si>
    <t>单位：万元</t>
  </si>
  <si>
    <t>单位：万元</t>
    <phoneticPr fontId="13" type="noConversion"/>
  </si>
  <si>
    <t>2080505 机关事业单位基本养老保险缴费支出</t>
    <phoneticPr fontId="16" type="noConversion"/>
  </si>
  <si>
    <r>
      <t>2080506</t>
    </r>
    <r>
      <rPr>
        <sz val="9"/>
        <color indexed="8"/>
        <rFont val="宋体"/>
        <family val="3"/>
        <charset val="134"/>
      </rPr>
      <t xml:space="preserve"> 机关事业单位职业年金缴费支出</t>
    </r>
    <phoneticPr fontId="16" type="noConversion"/>
  </si>
  <si>
    <r>
      <t>2</t>
    </r>
    <r>
      <rPr>
        <sz val="9"/>
        <color indexed="8"/>
        <rFont val="宋体"/>
        <family val="3"/>
        <charset val="134"/>
      </rPr>
      <t>080705</t>
    </r>
    <r>
      <rPr>
        <sz val="9"/>
        <color indexed="8"/>
        <rFont val="宋体"/>
        <family val="3"/>
        <charset val="134"/>
      </rPr>
      <t xml:space="preserve"> 公益性岗位补贴</t>
    </r>
    <phoneticPr fontId="16" type="noConversion"/>
  </si>
  <si>
    <t>2101101 行政单位医疗</t>
    <phoneticPr fontId="16" type="noConversion"/>
  </si>
  <si>
    <t>2101102 事业单位医疗</t>
    <phoneticPr fontId="16" type="noConversion"/>
  </si>
  <si>
    <r>
      <t>2</t>
    </r>
    <r>
      <rPr>
        <sz val="9"/>
        <color indexed="8"/>
        <rFont val="宋体"/>
        <family val="3"/>
        <charset val="134"/>
      </rPr>
      <t xml:space="preserve">120101 </t>
    </r>
    <r>
      <rPr>
        <sz val="9"/>
        <color indexed="8"/>
        <rFont val="宋体"/>
        <family val="3"/>
        <charset val="134"/>
      </rPr>
      <t>行政运行</t>
    </r>
    <phoneticPr fontId="16" type="noConversion"/>
  </si>
  <si>
    <r>
      <t>2</t>
    </r>
    <r>
      <rPr>
        <sz val="9"/>
        <color indexed="8"/>
        <rFont val="宋体"/>
        <family val="3"/>
        <charset val="134"/>
      </rPr>
      <t>120103</t>
    </r>
    <r>
      <rPr>
        <sz val="9"/>
        <color indexed="8"/>
        <rFont val="宋体"/>
        <family val="3"/>
        <charset val="134"/>
      </rPr>
      <t xml:space="preserve"> 机关服务</t>
    </r>
    <phoneticPr fontId="16" type="noConversion"/>
  </si>
  <si>
    <r>
      <t>2</t>
    </r>
    <r>
      <rPr>
        <sz val="9"/>
        <color indexed="8"/>
        <rFont val="宋体"/>
        <family val="3"/>
        <charset val="134"/>
      </rPr>
      <t>210201</t>
    </r>
    <r>
      <rPr>
        <sz val="9"/>
        <color indexed="8"/>
        <rFont val="宋体"/>
        <family val="3"/>
        <charset val="134"/>
      </rPr>
      <t xml:space="preserve"> 住房公积金</t>
    </r>
    <phoneticPr fontId="16" type="noConversion"/>
  </si>
  <si>
    <r>
      <t>2</t>
    </r>
    <r>
      <rPr>
        <sz val="9"/>
        <color indexed="8"/>
        <rFont val="宋体"/>
        <family val="3"/>
        <charset val="134"/>
      </rPr>
      <t>121302 城市环境卫生</t>
    </r>
    <phoneticPr fontId="16" type="noConversion"/>
  </si>
  <si>
    <t>2120501城市环境卫生</t>
    <phoneticPr fontId="13" type="noConversion"/>
  </si>
  <si>
    <t>2120199 其他城乡社区事务管理支出</t>
    <phoneticPr fontId="16" type="noConversion"/>
  </si>
  <si>
    <t>2200101 行政运行</t>
    <phoneticPr fontId="16" type="noConversion"/>
  </si>
  <si>
    <t>2121399 其他城市基础设施配套费安排支出</t>
    <phoneticPr fontId="16" type="noConversion"/>
  </si>
  <si>
    <t>2121302 城市环境卫生</t>
    <phoneticPr fontId="16" type="noConversion"/>
  </si>
  <si>
    <t>2089999 其他社会保障和就业支出</t>
    <phoneticPr fontId="13" type="noConversion"/>
  </si>
  <si>
    <t>机关事业单位职业年金缴费支出</t>
    <phoneticPr fontId="13" type="noConversion"/>
  </si>
  <si>
    <t>其他社会保障和就业支出</t>
    <phoneticPr fontId="13" type="noConversion"/>
  </si>
  <si>
    <t>事业单位医疗</t>
    <phoneticPr fontId="13" type="noConversion"/>
  </si>
  <si>
    <t>住房公积金</t>
    <phoneticPr fontId="13" type="noConversion"/>
  </si>
  <si>
    <t>公益性岗位补贴</t>
    <phoneticPr fontId="13" type="noConversion"/>
  </si>
  <si>
    <t>行政单位医疗</t>
    <phoneticPr fontId="13" type="noConversion"/>
  </si>
  <si>
    <t>行政运行</t>
    <phoneticPr fontId="13" type="noConversion"/>
  </si>
  <si>
    <t>机关服务</t>
    <phoneticPr fontId="13" type="noConversion"/>
  </si>
  <si>
    <t>其他城乡社区公共设施支出</t>
    <phoneticPr fontId="13" type="noConversion"/>
  </si>
  <si>
    <t>机关事业单位基本养老保险缴费支出</t>
    <phoneticPr fontId="13" type="noConversion"/>
  </si>
  <si>
    <t>城市环境卫生</t>
    <phoneticPr fontId="13" type="noConversion"/>
  </si>
  <si>
    <t>其他城乡社区事务管理支出</t>
    <phoneticPr fontId="16" type="noConversion"/>
  </si>
  <si>
    <t xml:space="preserve"> 行政运行</t>
    <phoneticPr fontId="16" type="noConversion"/>
  </si>
  <si>
    <t xml:space="preserve"> 其他城市基础设施配套费安排支出</t>
    <phoneticPr fontId="16" type="noConversion"/>
  </si>
  <si>
    <t xml:space="preserve"> 城市环境卫生</t>
    <phoneticPr fontId="16" type="noConversion"/>
  </si>
  <si>
    <t>返回</t>
  </si>
  <si>
    <t>**</t>
  </si>
  <si>
    <t>合    计</t>
  </si>
  <si>
    <t>办公费</t>
    <phoneticPr fontId="16" type="noConversion"/>
  </si>
  <si>
    <t>印刷费</t>
  </si>
  <si>
    <t>水费</t>
  </si>
  <si>
    <t>电费</t>
  </si>
  <si>
    <t>邮电费</t>
  </si>
  <si>
    <t>取暖费</t>
  </si>
  <si>
    <t>物业管理费</t>
  </si>
  <si>
    <t>差旅费</t>
  </si>
  <si>
    <t>公务接待</t>
    <phoneticPr fontId="16" type="noConversion"/>
  </si>
  <si>
    <t>培训费</t>
    <phoneticPr fontId="16" type="noConversion"/>
  </si>
  <si>
    <t>公务用车运行维护费</t>
  </si>
  <si>
    <t>污水处理厂运营专项</t>
    <phoneticPr fontId="13" type="noConversion"/>
  </si>
  <si>
    <t>垃圾处理费</t>
    <phoneticPr fontId="13" type="noConversion"/>
  </si>
  <si>
    <t>维修维护</t>
    <phoneticPr fontId="13" type="noConversion"/>
  </si>
  <si>
    <t>一般公共预算基本支出情况表</t>
  </si>
  <si>
    <t>部门经济分类科目</t>
  </si>
  <si>
    <t>工资福利支出</t>
  </si>
  <si>
    <t>　　基本工资</t>
  </si>
  <si>
    <t>　　津贴补贴</t>
  </si>
  <si>
    <t>　　奖金</t>
  </si>
  <si>
    <t>　　其他社会保障缴费</t>
  </si>
  <si>
    <t>　　绩效工资</t>
  </si>
  <si>
    <t xml:space="preserve">    其他工资福利支出</t>
    <phoneticPr fontId="16" type="noConversion"/>
  </si>
  <si>
    <t>商品和服务支出</t>
  </si>
  <si>
    <t>　　办公费</t>
  </si>
  <si>
    <t>　　水费</t>
  </si>
  <si>
    <t>　　电费</t>
  </si>
  <si>
    <t>　　邮电费</t>
  </si>
  <si>
    <t>　　取暖费</t>
  </si>
  <si>
    <t>　　差旅费</t>
  </si>
  <si>
    <t>　　维修（护）费</t>
  </si>
  <si>
    <t>　　会议费</t>
  </si>
  <si>
    <t>　　培训费</t>
  </si>
  <si>
    <t>　　公务接待费</t>
  </si>
  <si>
    <t>　　工会经费</t>
  </si>
  <si>
    <t xml:space="preserve">    专用材料费</t>
    <phoneticPr fontId="16" type="noConversion"/>
  </si>
  <si>
    <t xml:space="preserve">    专用燃料费</t>
    <phoneticPr fontId="16" type="noConversion"/>
  </si>
  <si>
    <t xml:space="preserve">    劳务费</t>
    <phoneticPr fontId="16" type="noConversion"/>
  </si>
  <si>
    <t>　　公务用车运行维护费</t>
  </si>
  <si>
    <t>　　其他交通费用</t>
    <phoneticPr fontId="16" type="noConversion"/>
  </si>
  <si>
    <t>　　其他商品和服务支出</t>
  </si>
  <si>
    <t>对个人和家庭的补助</t>
  </si>
  <si>
    <t>　　离休费</t>
  </si>
  <si>
    <t>　　退休费</t>
  </si>
  <si>
    <t>　　生活补助</t>
  </si>
  <si>
    <t>　　医疗费</t>
  </si>
  <si>
    <t>　　奖励金</t>
  </si>
  <si>
    <t>　　住房公积金</t>
  </si>
  <si>
    <t>　　采暖补贴</t>
  </si>
  <si>
    <t xml:space="preserve">    取暖费</t>
    <phoneticPr fontId="16" type="noConversion"/>
  </si>
  <si>
    <t>其他交通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</si>
</sst>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.00"/>
    <numFmt numFmtId="179" formatCode="yyyy\-mm\-dd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family val="1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2" xfId="0" applyFont="1" applyBorder="1" applyAlignment="1" applyProtection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0" fillId="0" borderId="0" xfId="0" applyAlignment="1"/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2" fillId="3" borderId="2" xfId="0" applyFont="1" applyFill="1" applyBorder="1" applyAlignment="1" applyProtection="1">
      <alignment horizontal="center" vertical="center"/>
    </xf>
    <xf numFmtId="40" fontId="22" fillId="3" borderId="2" xfId="0" applyNumberFormat="1" applyFont="1" applyFill="1" applyBorder="1" applyAlignment="1" applyProtection="1">
      <alignment horizontal="right" vertical="center"/>
    </xf>
    <xf numFmtId="40" fontId="22" fillId="3" borderId="2" xfId="0" applyNumberFormat="1" applyFont="1" applyFill="1" applyBorder="1" applyAlignment="1" applyProtection="1">
      <alignment horizontal="right" vertical="center" wrapText="1"/>
    </xf>
    <xf numFmtId="0" fontId="21" fillId="3" borderId="2" xfId="0" applyFont="1" applyFill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49" fontId="21" fillId="0" borderId="2" xfId="0" applyNumberFormat="1" applyFont="1" applyBorder="1" applyAlignment="1" applyProtection="1">
      <alignment horizontal="center" vertical="center"/>
    </xf>
    <xf numFmtId="49" fontId="22" fillId="3" borderId="2" xfId="0" applyNumberFormat="1" applyFont="1" applyFill="1" applyBorder="1" applyAlignment="1" applyProtection="1">
      <alignment vertical="center"/>
    </xf>
    <xf numFmtId="49" fontId="21" fillId="3" borderId="2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H31" sqref="H31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2.7" customHeight="1">
      <c r="A3" s="2"/>
      <c r="B3" s="2" t="s">
        <v>0</v>
      </c>
      <c r="C3" s="38">
        <v>38001</v>
      </c>
      <c r="D3" s="38"/>
      <c r="E3" s="2"/>
      <c r="F3" s="2"/>
      <c r="G3" s="2"/>
      <c r="H3" s="2"/>
      <c r="I3" s="2"/>
      <c r="J3" s="2"/>
      <c r="K3" s="2"/>
    </row>
    <row r="4" spans="1:11" ht="22.7" customHeight="1">
      <c r="A4" s="2"/>
      <c r="B4" s="2" t="s">
        <v>1</v>
      </c>
      <c r="C4" s="39" t="s">
        <v>158</v>
      </c>
      <c r="D4" s="39"/>
      <c r="E4" s="39"/>
      <c r="F4" s="2"/>
      <c r="G4" s="2"/>
      <c r="H4" s="2"/>
      <c r="I4" s="2"/>
      <c r="J4" s="2"/>
      <c r="K4" s="2"/>
    </row>
    <row r="5" spans="1:11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78.599999999999994" customHeight="1">
      <c r="A6" s="1"/>
      <c r="B6" s="40" t="s">
        <v>2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22.7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2.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2.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2.7" customHeight="1">
      <c r="A10" s="2"/>
      <c r="B10" s="2" t="s">
        <v>3</v>
      </c>
      <c r="C10" s="2"/>
      <c r="F10" s="36" t="s">
        <v>4</v>
      </c>
      <c r="G10" s="37">
        <v>44984</v>
      </c>
      <c r="H10" s="2"/>
      <c r="I10" s="2"/>
      <c r="J10" s="2"/>
      <c r="K10" s="2"/>
    </row>
    <row r="11" spans="1:11" ht="22.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2.7" customHeight="1">
      <c r="A12" s="2"/>
      <c r="B12" s="36" t="s">
        <v>5</v>
      </c>
      <c r="C12" s="48" t="s">
        <v>159</v>
      </c>
      <c r="D12" s="2"/>
      <c r="E12" s="36" t="s">
        <v>6</v>
      </c>
      <c r="F12" s="1" t="s">
        <v>160</v>
      </c>
      <c r="G12" s="2"/>
      <c r="H12" s="36" t="s">
        <v>7</v>
      </c>
      <c r="I12" s="1" t="s">
        <v>161</v>
      </c>
      <c r="J12" s="2"/>
      <c r="K12" s="2"/>
    </row>
    <row r="13" spans="1:11" ht="14.25" customHeight="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spans="1:11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honeticPr fontId="13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1"/>
      <c r="B1" s="1"/>
    </row>
    <row r="2" spans="1:3" ht="39.200000000000003" customHeight="1">
      <c r="A2" s="1"/>
      <c r="B2" s="41" t="s">
        <v>9</v>
      </c>
      <c r="C2" s="41"/>
    </row>
    <row r="3" spans="1:3" ht="29.45" customHeight="1">
      <c r="A3" s="33"/>
      <c r="B3" s="34" t="s">
        <v>10</v>
      </c>
      <c r="C3" s="34" t="s">
        <v>11</v>
      </c>
    </row>
    <row r="4" spans="1:3" ht="28.5" customHeight="1">
      <c r="A4" s="27"/>
      <c r="B4" s="35" t="s">
        <v>12</v>
      </c>
      <c r="C4" s="10" t="s">
        <v>13</v>
      </c>
    </row>
    <row r="5" spans="1:3" ht="28.5" customHeight="1">
      <c r="A5" s="27"/>
      <c r="B5" s="35" t="s">
        <v>14</v>
      </c>
      <c r="C5" s="10" t="s">
        <v>15</v>
      </c>
    </row>
    <row r="6" spans="1:3" ht="28.5" customHeight="1">
      <c r="A6" s="27"/>
      <c r="B6" s="35" t="s">
        <v>16</v>
      </c>
      <c r="C6" s="10" t="s">
        <v>17</v>
      </c>
    </row>
    <row r="7" spans="1:3" ht="28.5" customHeight="1">
      <c r="A7" s="27"/>
      <c r="B7" s="35" t="s">
        <v>18</v>
      </c>
      <c r="C7" s="10"/>
    </row>
    <row r="8" spans="1:3" ht="28.5" customHeight="1">
      <c r="A8" s="27"/>
      <c r="B8" s="35" t="s">
        <v>19</v>
      </c>
      <c r="C8" s="10" t="s">
        <v>20</v>
      </c>
    </row>
    <row r="9" spans="1:3" ht="28.5" customHeight="1">
      <c r="A9" s="27"/>
      <c r="B9" s="35" t="s">
        <v>21</v>
      </c>
      <c r="C9" s="10" t="s">
        <v>22</v>
      </c>
    </row>
    <row r="10" spans="1:3" ht="28.5" customHeight="1">
      <c r="A10" s="27"/>
      <c r="B10" s="35" t="s">
        <v>23</v>
      </c>
      <c r="C10" s="10" t="s">
        <v>24</v>
      </c>
    </row>
    <row r="11" spans="1:3" ht="28.5" customHeight="1">
      <c r="A11" s="27"/>
      <c r="B11" s="35" t="s">
        <v>25</v>
      </c>
      <c r="C11" s="10" t="s">
        <v>26</v>
      </c>
    </row>
    <row r="12" spans="1:3" ht="28.5" customHeight="1">
      <c r="A12" s="27"/>
      <c r="B12" s="35" t="s">
        <v>27</v>
      </c>
      <c r="C12" s="10"/>
    </row>
    <row r="13" spans="1:3" ht="28.5" customHeight="1">
      <c r="A13" s="1"/>
      <c r="B13" s="35" t="s">
        <v>28</v>
      </c>
      <c r="C13" s="10"/>
    </row>
    <row r="14" spans="1:3" ht="28.5" customHeight="1">
      <c r="A14" s="1"/>
      <c r="B14" s="35" t="s">
        <v>29</v>
      </c>
      <c r="C14" s="10" t="s">
        <v>13</v>
      </c>
    </row>
  </sheetData>
  <mergeCells count="1">
    <mergeCell ref="B2:C2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8" workbookViewId="0">
      <selection activeCell="F15" sqref="F15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1"/>
      <c r="B1" s="1"/>
      <c r="C1" s="1"/>
      <c r="D1" s="1"/>
    </row>
    <row r="2" spans="1:4" ht="39.950000000000003" customHeight="1">
      <c r="A2" s="42" t="s">
        <v>30</v>
      </c>
      <c r="B2" s="42"/>
      <c r="C2" s="42"/>
      <c r="D2" s="42"/>
    </row>
    <row r="3" spans="1:4" ht="22.7" customHeight="1">
      <c r="A3" s="43"/>
      <c r="B3" s="43"/>
      <c r="C3" s="43"/>
      <c r="D3" s="28" t="s">
        <v>163</v>
      </c>
    </row>
    <row r="4" spans="1:4" ht="22.7" customHeight="1">
      <c r="A4" s="44" t="s">
        <v>32</v>
      </c>
      <c r="B4" s="44"/>
      <c r="C4" s="44" t="s">
        <v>33</v>
      </c>
      <c r="D4" s="44"/>
    </row>
    <row r="5" spans="1:4" ht="22.7" customHeight="1">
      <c r="A5" s="9" t="s">
        <v>34</v>
      </c>
      <c r="B5" s="9" t="s">
        <v>35</v>
      </c>
      <c r="C5" s="9" t="s">
        <v>34</v>
      </c>
      <c r="D5" s="9" t="s">
        <v>35</v>
      </c>
    </row>
    <row r="6" spans="1:4" ht="22.7" customHeight="1">
      <c r="A6" s="8" t="s">
        <v>36</v>
      </c>
      <c r="B6" s="23">
        <v>3456.86</v>
      </c>
      <c r="C6" s="8" t="s">
        <v>37</v>
      </c>
      <c r="D6" s="23"/>
    </row>
    <row r="7" spans="1:4" ht="22.7" customHeight="1">
      <c r="A7" s="8" t="s">
        <v>38</v>
      </c>
      <c r="B7" s="23">
        <v>540</v>
      </c>
      <c r="C7" s="8" t="s">
        <v>39</v>
      </c>
      <c r="D7" s="29"/>
    </row>
    <row r="8" spans="1:4" ht="22.7" customHeight="1">
      <c r="A8" s="8" t="s">
        <v>40</v>
      </c>
      <c r="B8" s="23"/>
      <c r="C8" s="8" t="s">
        <v>41</v>
      </c>
      <c r="D8" s="29"/>
    </row>
    <row r="9" spans="1:4" ht="22.7" customHeight="1">
      <c r="A9" s="8" t="s">
        <v>42</v>
      </c>
      <c r="B9" s="23"/>
      <c r="C9" s="8" t="s">
        <v>43</v>
      </c>
      <c r="D9" s="29"/>
    </row>
    <row r="10" spans="1:4" ht="22.7" customHeight="1">
      <c r="A10" s="8" t="s">
        <v>44</v>
      </c>
      <c r="B10" s="23"/>
      <c r="C10" s="8" t="s">
        <v>45</v>
      </c>
      <c r="D10" s="29"/>
    </row>
    <row r="11" spans="1:4" ht="22.7" customHeight="1">
      <c r="A11" s="8" t="s">
        <v>46</v>
      </c>
      <c r="B11" s="23"/>
      <c r="C11" s="8" t="s">
        <v>47</v>
      </c>
      <c r="D11" s="29"/>
    </row>
    <row r="12" spans="1:4" ht="22.7" customHeight="1">
      <c r="A12" s="8" t="s">
        <v>48</v>
      </c>
      <c r="B12" s="23"/>
      <c r="C12" s="8" t="s">
        <v>49</v>
      </c>
      <c r="D12" s="29"/>
    </row>
    <row r="13" spans="1:4" ht="22.7" customHeight="1">
      <c r="A13" s="8" t="s">
        <v>50</v>
      </c>
      <c r="B13" s="23"/>
      <c r="C13" s="8" t="s">
        <v>51</v>
      </c>
      <c r="D13" s="29">
        <v>318.13</v>
      </c>
    </row>
    <row r="14" spans="1:4" ht="22.7" customHeight="1">
      <c r="A14" s="8" t="s">
        <v>52</v>
      </c>
      <c r="B14" s="23"/>
      <c r="C14" s="8" t="s">
        <v>53</v>
      </c>
      <c r="D14" s="29"/>
    </row>
    <row r="15" spans="1:4" ht="22.7" customHeight="1">
      <c r="A15" s="8"/>
      <c r="B15" s="30"/>
      <c r="C15" s="8" t="s">
        <v>54</v>
      </c>
      <c r="D15" s="29">
        <v>37.950000000000003</v>
      </c>
    </row>
    <row r="16" spans="1:4" ht="22.7" customHeight="1">
      <c r="A16" s="8"/>
      <c r="B16" s="30"/>
      <c r="C16" s="8" t="s">
        <v>55</v>
      </c>
      <c r="D16" s="29"/>
    </row>
    <row r="17" spans="1:4" ht="22.7" customHeight="1">
      <c r="A17" s="8"/>
      <c r="B17" s="30"/>
      <c r="C17" s="8" t="s">
        <v>56</v>
      </c>
      <c r="D17" s="29">
        <v>3562.62</v>
      </c>
    </row>
    <row r="18" spans="1:4" ht="22.7" customHeight="1">
      <c r="A18" s="8"/>
      <c r="B18" s="30"/>
      <c r="C18" s="8" t="s">
        <v>57</v>
      </c>
      <c r="D18" s="29"/>
    </row>
    <row r="19" spans="1:4" ht="22.7" customHeight="1">
      <c r="A19" s="8"/>
      <c r="B19" s="30"/>
      <c r="C19" s="8" t="s">
        <v>58</v>
      </c>
      <c r="D19" s="29"/>
    </row>
    <row r="20" spans="1:4" ht="22.7" customHeight="1">
      <c r="A20" s="31"/>
      <c r="B20" s="32"/>
      <c r="C20" s="8" t="s">
        <v>59</v>
      </c>
      <c r="D20" s="29"/>
    </row>
    <row r="21" spans="1:4" ht="22.7" customHeight="1">
      <c r="A21" s="31"/>
      <c r="B21" s="32"/>
      <c r="C21" s="8" t="s">
        <v>60</v>
      </c>
      <c r="D21" s="29"/>
    </row>
    <row r="22" spans="1:4" ht="22.7" customHeight="1">
      <c r="A22" s="31"/>
      <c r="B22" s="32"/>
      <c r="C22" s="8" t="s">
        <v>61</v>
      </c>
      <c r="D22" s="29"/>
    </row>
    <row r="23" spans="1:4" ht="22.7" customHeight="1">
      <c r="A23" s="31"/>
      <c r="B23" s="32"/>
      <c r="C23" s="8" t="s">
        <v>62</v>
      </c>
      <c r="D23" s="29"/>
    </row>
    <row r="24" spans="1:4" ht="22.7" customHeight="1">
      <c r="A24" s="31"/>
      <c r="B24" s="32"/>
      <c r="C24" s="8" t="s">
        <v>63</v>
      </c>
      <c r="D24" s="29"/>
    </row>
    <row r="25" spans="1:4" ht="22.7" customHeight="1">
      <c r="A25" s="8"/>
      <c r="B25" s="30"/>
      <c r="C25" s="8" t="s">
        <v>64</v>
      </c>
      <c r="D25" s="29">
        <v>78.16</v>
      </c>
    </row>
    <row r="26" spans="1:4" ht="22.7" customHeight="1">
      <c r="A26" s="8"/>
      <c r="B26" s="30"/>
      <c r="C26" s="8" t="s">
        <v>65</v>
      </c>
      <c r="D26" s="29"/>
    </row>
    <row r="27" spans="1:4" ht="22.7" customHeight="1">
      <c r="A27" s="8"/>
      <c r="B27" s="30"/>
      <c r="C27" s="8" t="s">
        <v>66</v>
      </c>
      <c r="D27" s="29"/>
    </row>
    <row r="28" spans="1:4" ht="22.7" customHeight="1">
      <c r="A28" s="31"/>
      <c r="B28" s="32"/>
      <c r="C28" s="8" t="s">
        <v>67</v>
      </c>
      <c r="D28" s="29"/>
    </row>
    <row r="29" spans="1:4" ht="22.7" customHeight="1">
      <c r="A29" s="31"/>
      <c r="B29" s="32"/>
      <c r="C29" s="8" t="s">
        <v>68</v>
      </c>
      <c r="D29" s="29"/>
    </row>
    <row r="30" spans="1:4" ht="22.7" customHeight="1">
      <c r="A30" s="31"/>
      <c r="B30" s="32"/>
      <c r="C30" s="8" t="s">
        <v>69</v>
      </c>
      <c r="D30" s="29"/>
    </row>
    <row r="31" spans="1:4" ht="22.7" customHeight="1">
      <c r="A31" s="31"/>
      <c r="B31" s="32"/>
      <c r="C31" s="8" t="s">
        <v>70</v>
      </c>
      <c r="D31" s="29"/>
    </row>
    <row r="32" spans="1:4" ht="22.7" customHeight="1">
      <c r="A32" s="31"/>
      <c r="B32" s="32"/>
      <c r="C32" s="8" t="s">
        <v>71</v>
      </c>
      <c r="D32" s="29"/>
    </row>
    <row r="33" spans="1:4" ht="22.7" customHeight="1">
      <c r="A33" s="8"/>
      <c r="B33" s="8"/>
      <c r="C33" s="8" t="s">
        <v>72</v>
      </c>
      <c r="D33" s="29"/>
    </row>
    <row r="34" spans="1:4" ht="22.7" customHeight="1">
      <c r="A34" s="8"/>
      <c r="B34" s="8"/>
      <c r="C34" s="8" t="s">
        <v>73</v>
      </c>
      <c r="D34" s="29"/>
    </row>
    <row r="35" spans="1:4" ht="22.7" customHeight="1">
      <c r="A35" s="8"/>
      <c r="B35" s="8"/>
      <c r="C35" s="8" t="s">
        <v>74</v>
      </c>
      <c r="D35" s="29"/>
    </row>
    <row r="36" spans="1:4" ht="22.7" customHeight="1">
      <c r="A36" s="8"/>
      <c r="B36" s="8"/>
      <c r="C36" s="8"/>
      <c r="D36" s="8"/>
    </row>
    <row r="37" spans="1:4" ht="22.7" customHeight="1">
      <c r="A37" s="8"/>
      <c r="B37" s="8"/>
      <c r="C37" s="8"/>
      <c r="D37" s="8"/>
    </row>
    <row r="38" spans="1:4" ht="22.7" customHeight="1">
      <c r="A38" s="8"/>
      <c r="B38" s="8"/>
      <c r="C38" s="8"/>
      <c r="D38" s="8"/>
    </row>
    <row r="39" spans="1:4" ht="22.7" customHeight="1">
      <c r="A39" s="31" t="s">
        <v>75</v>
      </c>
      <c r="B39" s="32">
        <f>B6+B7</f>
        <v>3996.86</v>
      </c>
      <c r="C39" s="31" t="s">
        <v>76</v>
      </c>
      <c r="D39" s="32">
        <f>SUM(D6:D38)</f>
        <v>3996.8599999999997</v>
      </c>
    </row>
    <row r="40" spans="1:4" ht="22.7" customHeight="1">
      <c r="A40" s="31" t="s">
        <v>77</v>
      </c>
      <c r="B40" s="32"/>
      <c r="C40" s="31" t="s">
        <v>78</v>
      </c>
      <c r="D40" s="32"/>
    </row>
    <row r="41" spans="1:4" ht="22.7" customHeight="1">
      <c r="A41" s="8"/>
      <c r="B41" s="30"/>
      <c r="C41" s="8"/>
      <c r="D41" s="30"/>
    </row>
    <row r="42" spans="1:4" ht="22.7" customHeight="1">
      <c r="A42" s="31" t="s">
        <v>79</v>
      </c>
      <c r="B42" s="32">
        <f>B39+B40</f>
        <v>3996.86</v>
      </c>
      <c r="C42" s="31" t="s">
        <v>80</v>
      </c>
      <c r="D42" s="32">
        <f>D39+D40</f>
        <v>3996.8599999999997</v>
      </c>
    </row>
  </sheetData>
  <mergeCells count="4">
    <mergeCell ref="A2:D2"/>
    <mergeCell ref="A3:C3"/>
    <mergeCell ref="A4:B4"/>
    <mergeCell ref="C4:D4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9" sqref="E9"/>
    </sheetView>
  </sheetViews>
  <sheetFormatPr defaultColWidth="10" defaultRowHeight="13.5"/>
  <cols>
    <col min="1" max="1" width="53.5" customWidth="1"/>
    <col min="2" max="2" width="32" customWidth="1"/>
  </cols>
  <sheetData>
    <row r="1" spans="1:2" ht="14.25" customHeight="1">
      <c r="A1" s="1"/>
      <c r="B1" s="1"/>
    </row>
    <row r="2" spans="1:2" ht="39.950000000000003" customHeight="1">
      <c r="A2" s="42" t="s">
        <v>81</v>
      </c>
      <c r="B2" s="42"/>
    </row>
    <row r="3" spans="1:2" ht="22.7" customHeight="1">
      <c r="A3" s="2"/>
      <c r="B3" s="13" t="s">
        <v>163</v>
      </c>
    </row>
    <row r="4" spans="1:2" ht="22.7" customHeight="1">
      <c r="A4" s="9" t="s">
        <v>34</v>
      </c>
      <c r="B4" s="9" t="s">
        <v>35</v>
      </c>
    </row>
    <row r="5" spans="1:2" ht="22.7" customHeight="1">
      <c r="A5" s="5" t="s">
        <v>36</v>
      </c>
      <c r="B5" s="5">
        <f>B6</f>
        <v>3456.86</v>
      </c>
    </row>
    <row r="6" spans="1:2" ht="22.7" customHeight="1">
      <c r="A6" s="5" t="s">
        <v>82</v>
      </c>
      <c r="B6" s="5">
        <v>3456.86</v>
      </c>
    </row>
    <row r="7" spans="1:2" ht="22.7" customHeight="1">
      <c r="A7" s="5" t="s">
        <v>83</v>
      </c>
      <c r="B7" s="5">
        <v>540</v>
      </c>
    </row>
    <row r="8" spans="1:2" ht="22.7" customHeight="1">
      <c r="A8" s="5" t="s">
        <v>82</v>
      </c>
      <c r="B8" s="5">
        <v>540</v>
      </c>
    </row>
    <row r="9" spans="1:2" ht="22.7" customHeight="1">
      <c r="A9" s="21" t="s">
        <v>84</v>
      </c>
      <c r="B9" s="6">
        <f>B6+B8</f>
        <v>3996.86</v>
      </c>
    </row>
    <row r="10" spans="1:2" ht="22.7" customHeight="1">
      <c r="A10" s="21" t="s">
        <v>85</v>
      </c>
      <c r="B10" s="6">
        <f>B9</f>
        <v>3996.86</v>
      </c>
    </row>
  </sheetData>
  <mergeCells count="1">
    <mergeCell ref="A2:B2"/>
  </mergeCells>
  <phoneticPr fontId="13" type="noConversion"/>
  <pageMargins left="0.75" right="0.75" top="0.268999993801117" bottom="0.26899999380111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7" sqref="H7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42" t="s">
        <v>86</v>
      </c>
      <c r="B2" s="42"/>
      <c r="C2" s="42"/>
      <c r="D2" s="42"/>
      <c r="E2" s="42"/>
    </row>
    <row r="3" spans="1:5" ht="22.7" customHeight="1">
      <c r="A3" s="2"/>
      <c r="B3" s="2"/>
      <c r="C3" s="2"/>
      <c r="D3" s="2"/>
      <c r="E3" s="2" t="s">
        <v>31</v>
      </c>
    </row>
    <row r="4" spans="1:5" ht="22.7" customHeight="1">
      <c r="A4" s="4" t="s">
        <v>87</v>
      </c>
      <c r="B4" s="4" t="s">
        <v>88</v>
      </c>
      <c r="C4" s="4" t="s">
        <v>89</v>
      </c>
      <c r="D4" s="4" t="s">
        <v>90</v>
      </c>
      <c r="E4" s="4" t="s">
        <v>91</v>
      </c>
    </row>
    <row r="5" spans="1:5" ht="22.7" customHeight="1">
      <c r="A5" s="57" t="s">
        <v>92</v>
      </c>
      <c r="B5" s="58">
        <f>C5+D5</f>
        <v>3996.86</v>
      </c>
      <c r="C5" s="58">
        <f>C6+C7+C8+C9+C10+C11+C12+C13+C14</f>
        <v>1238.8600000000001</v>
      </c>
      <c r="D5" s="58">
        <v>2758</v>
      </c>
      <c r="E5" s="58"/>
    </row>
    <row r="6" spans="1:5" ht="25.5" customHeight="1">
      <c r="A6" s="49" t="s">
        <v>164</v>
      </c>
      <c r="B6" s="54"/>
      <c r="C6" s="56">
        <v>104.21</v>
      </c>
      <c r="D6" s="54"/>
      <c r="E6" s="54"/>
    </row>
    <row r="7" spans="1:5" ht="25.5" customHeight="1">
      <c r="A7" s="49" t="s">
        <v>165</v>
      </c>
      <c r="B7" s="54"/>
      <c r="C7" s="56"/>
      <c r="D7" s="54"/>
      <c r="E7" s="54"/>
    </row>
    <row r="8" spans="1:5" ht="25.5" customHeight="1">
      <c r="A8" s="49" t="s">
        <v>166</v>
      </c>
      <c r="B8" s="55"/>
      <c r="C8" s="55">
        <v>209.18</v>
      </c>
      <c r="D8" s="55"/>
      <c r="E8" s="55"/>
    </row>
    <row r="9" spans="1:5" ht="25.5" customHeight="1">
      <c r="A9" s="49" t="s">
        <v>167</v>
      </c>
      <c r="B9" s="56"/>
      <c r="C9" s="56">
        <v>4.22</v>
      </c>
      <c r="D9" s="56"/>
      <c r="E9" s="56"/>
    </row>
    <row r="10" spans="1:5" ht="25.5" customHeight="1">
      <c r="A10" s="49" t="s">
        <v>168</v>
      </c>
      <c r="B10" s="56"/>
      <c r="C10" s="56">
        <v>33.729999999999997</v>
      </c>
      <c r="D10" s="56"/>
      <c r="E10" s="56"/>
    </row>
    <row r="11" spans="1:5" ht="25.5" customHeight="1">
      <c r="A11" s="49" t="s">
        <v>178</v>
      </c>
      <c r="B11" s="56"/>
      <c r="C11" s="56">
        <v>4.74</v>
      </c>
      <c r="D11" s="56"/>
      <c r="E11" s="56"/>
    </row>
    <row r="12" spans="1:5" ht="25.5" customHeight="1">
      <c r="A12" s="49" t="s">
        <v>169</v>
      </c>
      <c r="B12" s="56"/>
      <c r="C12" s="56">
        <v>156.99</v>
      </c>
      <c r="D12" s="56"/>
      <c r="E12" s="56"/>
    </row>
    <row r="13" spans="1:5" ht="25.5" customHeight="1">
      <c r="A13" s="49" t="s">
        <v>170</v>
      </c>
      <c r="B13" s="56"/>
      <c r="C13" s="56">
        <v>647.63</v>
      </c>
      <c r="D13" s="56"/>
      <c r="E13" s="56"/>
    </row>
    <row r="14" spans="1:5" ht="25.5" customHeight="1">
      <c r="A14" s="49" t="s">
        <v>171</v>
      </c>
      <c r="B14" s="56"/>
      <c r="C14" s="56">
        <v>78.16</v>
      </c>
      <c r="D14" s="56"/>
      <c r="E14" s="56"/>
    </row>
    <row r="15" spans="1:5" ht="25.5" customHeight="1">
      <c r="A15" s="49" t="s">
        <v>173</v>
      </c>
      <c r="B15" s="56"/>
      <c r="C15" s="56"/>
      <c r="D15" s="56">
        <v>2200</v>
      </c>
      <c r="E15" s="56"/>
    </row>
    <row r="16" spans="1:5" ht="25.5" customHeight="1">
      <c r="A16" s="49" t="s">
        <v>174</v>
      </c>
      <c r="B16" s="56"/>
      <c r="C16" s="56"/>
      <c r="D16" s="56">
        <v>8</v>
      </c>
      <c r="E16" s="56"/>
    </row>
    <row r="17" spans="1:5" ht="25.5" customHeight="1">
      <c r="A17" s="49" t="s">
        <v>172</v>
      </c>
      <c r="B17" s="56"/>
      <c r="C17" s="56"/>
      <c r="D17" s="56"/>
      <c r="E17" s="56"/>
    </row>
    <row r="18" spans="1:5" ht="25.5" customHeight="1">
      <c r="A18" s="49" t="s">
        <v>175</v>
      </c>
      <c r="B18" s="56"/>
      <c r="C18" s="56"/>
      <c r="D18" s="56">
        <v>10</v>
      </c>
      <c r="E18" s="56"/>
    </row>
    <row r="19" spans="1:5" ht="25.5" customHeight="1">
      <c r="A19" s="49" t="s">
        <v>176</v>
      </c>
      <c r="B19" s="56"/>
      <c r="C19" s="56"/>
      <c r="D19" s="56">
        <v>480</v>
      </c>
      <c r="E19" s="56"/>
    </row>
    <row r="20" spans="1:5" ht="26.25" customHeight="1">
      <c r="A20" s="49" t="s">
        <v>177</v>
      </c>
      <c r="B20" s="56"/>
      <c r="C20" s="56"/>
      <c r="D20" s="56">
        <v>60</v>
      </c>
      <c r="E20" s="56"/>
    </row>
  </sheetData>
  <mergeCells count="1">
    <mergeCell ref="A2:E2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I16" sqref="I16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39.950000000000003" customHeight="1">
      <c r="A2" s="42" t="s">
        <v>93</v>
      </c>
      <c r="B2" s="42"/>
      <c r="C2" s="42"/>
      <c r="D2" s="42"/>
      <c r="E2" s="1"/>
      <c r="F2" s="1"/>
      <c r="G2" s="1"/>
    </row>
    <row r="3" spans="1:7" ht="22.7" customHeight="1">
      <c r="A3" s="2"/>
      <c r="B3" s="2"/>
      <c r="C3" s="45" t="s">
        <v>31</v>
      </c>
      <c r="D3" s="45"/>
      <c r="E3" s="2"/>
      <c r="F3" s="2"/>
      <c r="G3" s="2"/>
    </row>
    <row r="4" spans="1:7" ht="22.7" customHeight="1">
      <c r="A4" s="44" t="s">
        <v>32</v>
      </c>
      <c r="B4" s="44"/>
      <c r="C4" s="44" t="s">
        <v>33</v>
      </c>
      <c r="D4" s="44"/>
      <c r="E4" s="2"/>
      <c r="F4" s="2"/>
      <c r="G4" s="2"/>
    </row>
    <row r="5" spans="1:7" ht="22.7" customHeight="1">
      <c r="A5" s="9" t="s">
        <v>34</v>
      </c>
      <c r="B5" s="9" t="s">
        <v>35</v>
      </c>
      <c r="C5" s="9" t="s">
        <v>34</v>
      </c>
      <c r="D5" s="9" t="s">
        <v>92</v>
      </c>
      <c r="E5" s="2"/>
      <c r="F5" s="2"/>
      <c r="G5" s="2"/>
    </row>
    <row r="6" spans="1:7" ht="22.7" customHeight="1">
      <c r="A6" s="5" t="s">
        <v>94</v>
      </c>
      <c r="B6" s="22">
        <f>B7+B8</f>
        <v>3996.86</v>
      </c>
      <c r="C6" s="5" t="s">
        <v>95</v>
      </c>
      <c r="D6" s="22">
        <f>D14+D16+D18+D26</f>
        <v>3996.8599999999997</v>
      </c>
      <c r="E6" s="2"/>
      <c r="F6" s="2"/>
      <c r="G6" s="2"/>
    </row>
    <row r="7" spans="1:7" ht="22.7" customHeight="1">
      <c r="A7" s="5" t="s">
        <v>96</v>
      </c>
      <c r="B7" s="23">
        <v>3456.86</v>
      </c>
      <c r="C7" s="5" t="s">
        <v>97</v>
      </c>
      <c r="D7" s="23"/>
      <c r="E7" s="2"/>
      <c r="F7" s="2"/>
      <c r="G7" s="2"/>
    </row>
    <row r="8" spans="1:7" ht="22.7" customHeight="1">
      <c r="A8" s="5" t="s">
        <v>98</v>
      </c>
      <c r="B8" s="23">
        <v>540</v>
      </c>
      <c r="C8" s="5" t="s">
        <v>99</v>
      </c>
      <c r="D8" s="23"/>
      <c r="E8" s="2"/>
      <c r="F8" s="2"/>
      <c r="G8" s="2"/>
    </row>
    <row r="9" spans="1:7" ht="22.7" customHeight="1">
      <c r="A9" s="5" t="s">
        <v>100</v>
      </c>
      <c r="B9" s="23"/>
      <c r="C9" s="5" t="s">
        <v>101</v>
      </c>
      <c r="D9" s="23"/>
      <c r="E9" s="2"/>
      <c r="F9" s="2"/>
      <c r="G9" s="2"/>
    </row>
    <row r="10" spans="1:7" ht="22.7" customHeight="1">
      <c r="A10" s="5"/>
      <c r="B10" s="24"/>
      <c r="C10" s="5" t="s">
        <v>102</v>
      </c>
      <c r="D10" s="23"/>
      <c r="E10" s="2"/>
      <c r="F10" s="2"/>
      <c r="G10" s="2"/>
    </row>
    <row r="11" spans="1:7" ht="22.7" customHeight="1">
      <c r="A11" s="5"/>
      <c r="B11" s="24"/>
      <c r="C11" s="5" t="s">
        <v>103</v>
      </c>
      <c r="D11" s="23"/>
      <c r="E11" s="2"/>
      <c r="F11" s="2"/>
      <c r="G11" s="2"/>
    </row>
    <row r="12" spans="1:7" ht="22.7" customHeight="1">
      <c r="A12" s="5"/>
      <c r="B12" s="24"/>
      <c r="C12" s="5" t="s">
        <v>104</v>
      </c>
      <c r="D12" s="23"/>
      <c r="E12" s="2"/>
      <c r="F12" s="2"/>
      <c r="G12" s="2"/>
    </row>
    <row r="13" spans="1:7" ht="22.7" customHeight="1">
      <c r="A13" s="10"/>
      <c r="B13" s="15"/>
      <c r="C13" s="5" t="s">
        <v>105</v>
      </c>
      <c r="D13" s="23"/>
      <c r="E13" s="2"/>
      <c r="F13" s="2"/>
      <c r="G13" s="2"/>
    </row>
    <row r="14" spans="1:7" ht="22.7" customHeight="1">
      <c r="A14" s="5"/>
      <c r="B14" s="24"/>
      <c r="C14" s="5" t="s">
        <v>106</v>
      </c>
      <c r="D14" s="29">
        <v>318.13</v>
      </c>
      <c r="E14" s="2"/>
      <c r="F14" s="2"/>
      <c r="G14" s="12"/>
    </row>
    <row r="15" spans="1:7" ht="22.7" customHeight="1">
      <c r="A15" s="5"/>
      <c r="B15" s="24"/>
      <c r="C15" s="5" t="s">
        <v>107</v>
      </c>
      <c r="D15" s="23"/>
      <c r="E15" s="2"/>
      <c r="F15" s="2"/>
      <c r="G15" s="2"/>
    </row>
    <row r="16" spans="1:7" ht="22.7" customHeight="1">
      <c r="A16" s="5"/>
      <c r="B16" s="24"/>
      <c r="C16" s="5" t="s">
        <v>108</v>
      </c>
      <c r="D16" s="29">
        <v>37.950000000000003</v>
      </c>
      <c r="E16" s="2"/>
      <c r="F16" s="2"/>
      <c r="G16" s="2"/>
    </row>
    <row r="17" spans="1:7" ht="22.7" customHeight="1">
      <c r="A17" s="5"/>
      <c r="B17" s="24"/>
      <c r="C17" s="5" t="s">
        <v>109</v>
      </c>
      <c r="D17" s="23"/>
      <c r="E17" s="2"/>
      <c r="F17" s="2"/>
      <c r="G17" s="2"/>
    </row>
    <row r="18" spans="1:7" ht="22.7" customHeight="1">
      <c r="A18" s="5"/>
      <c r="B18" s="24"/>
      <c r="C18" s="5" t="s">
        <v>110</v>
      </c>
      <c r="D18" s="29">
        <v>3562.62</v>
      </c>
      <c r="E18" s="2"/>
      <c r="F18" s="2"/>
      <c r="G18" s="2"/>
    </row>
    <row r="19" spans="1:7" ht="22.7" customHeight="1">
      <c r="A19" s="5"/>
      <c r="B19" s="5"/>
      <c r="C19" s="5" t="s">
        <v>111</v>
      </c>
      <c r="D19" s="23"/>
      <c r="E19" s="2"/>
      <c r="F19" s="2"/>
      <c r="G19" s="2"/>
    </row>
    <row r="20" spans="1:7" ht="22.7" customHeight="1">
      <c r="A20" s="5"/>
      <c r="B20" s="5"/>
      <c r="C20" s="5" t="s">
        <v>112</v>
      </c>
      <c r="D20" s="23"/>
      <c r="E20" s="2"/>
      <c r="F20" s="2"/>
      <c r="G20" s="2"/>
    </row>
    <row r="21" spans="1:7" ht="22.7" customHeight="1">
      <c r="A21" s="5"/>
      <c r="B21" s="5"/>
      <c r="C21" s="5" t="s">
        <v>113</v>
      </c>
      <c r="D21" s="23"/>
      <c r="E21" s="2"/>
      <c r="F21" s="2"/>
      <c r="G21" s="2"/>
    </row>
    <row r="22" spans="1:7" ht="22.7" customHeight="1">
      <c r="A22" s="5"/>
      <c r="B22" s="5"/>
      <c r="C22" s="5" t="s">
        <v>114</v>
      </c>
      <c r="D22" s="23"/>
      <c r="E22" s="2"/>
      <c r="F22" s="2"/>
      <c r="G22" s="2"/>
    </row>
    <row r="23" spans="1:7" ht="22.7" customHeight="1">
      <c r="A23" s="5"/>
      <c r="B23" s="5"/>
      <c r="C23" s="5" t="s">
        <v>115</v>
      </c>
      <c r="D23" s="23"/>
      <c r="E23" s="2"/>
      <c r="F23" s="2"/>
      <c r="G23" s="2"/>
    </row>
    <row r="24" spans="1:7" ht="22.7" customHeight="1">
      <c r="A24" s="5"/>
      <c r="B24" s="5"/>
      <c r="C24" s="5" t="s">
        <v>116</v>
      </c>
      <c r="D24" s="23"/>
      <c r="E24" s="2"/>
      <c r="F24" s="2"/>
      <c r="G24" s="2"/>
    </row>
    <row r="25" spans="1:7" ht="22.7" customHeight="1">
      <c r="A25" s="5"/>
      <c r="B25" s="5"/>
      <c r="C25" s="5" t="s">
        <v>117</v>
      </c>
      <c r="D25" s="23"/>
      <c r="E25" s="2"/>
      <c r="F25" s="2"/>
      <c r="G25" s="2"/>
    </row>
    <row r="26" spans="1:7" ht="22.7" customHeight="1">
      <c r="A26" s="5"/>
      <c r="B26" s="5"/>
      <c r="C26" s="5" t="s">
        <v>118</v>
      </c>
      <c r="D26" s="29">
        <v>78.16</v>
      </c>
      <c r="E26" s="2"/>
      <c r="F26" s="2"/>
      <c r="G26" s="2"/>
    </row>
    <row r="27" spans="1:7" ht="22.7" customHeight="1">
      <c r="A27" s="5"/>
      <c r="B27" s="5"/>
      <c r="C27" s="5" t="s">
        <v>119</v>
      </c>
      <c r="D27" s="23"/>
      <c r="E27" s="2"/>
      <c r="F27" s="2"/>
      <c r="G27" s="2"/>
    </row>
    <row r="28" spans="1:7" ht="22.7" customHeight="1">
      <c r="A28" s="5"/>
      <c r="B28" s="5"/>
      <c r="C28" s="5" t="s">
        <v>120</v>
      </c>
      <c r="D28" s="23"/>
      <c r="E28" s="2"/>
      <c r="F28" s="2"/>
      <c r="G28" s="2"/>
    </row>
    <row r="29" spans="1:7" ht="22.7" customHeight="1">
      <c r="A29" s="5"/>
      <c r="B29" s="5"/>
      <c r="C29" s="5" t="s">
        <v>121</v>
      </c>
      <c r="D29" s="23"/>
      <c r="E29" s="2"/>
      <c r="F29" s="2"/>
      <c r="G29" s="2"/>
    </row>
    <row r="30" spans="1:7" ht="22.7" customHeight="1">
      <c r="A30" s="5"/>
      <c r="B30" s="5"/>
      <c r="C30" s="5" t="s">
        <v>122</v>
      </c>
      <c r="D30" s="23"/>
      <c r="E30" s="2"/>
      <c r="F30" s="2"/>
      <c r="G30" s="2"/>
    </row>
    <row r="31" spans="1:7" ht="22.7" customHeight="1">
      <c r="A31" s="5"/>
      <c r="B31" s="5"/>
      <c r="C31" s="5" t="s">
        <v>123</v>
      </c>
      <c r="D31" s="23"/>
      <c r="E31" s="2"/>
      <c r="F31" s="2"/>
      <c r="G31" s="2"/>
    </row>
    <row r="32" spans="1:7" ht="22.7" customHeight="1">
      <c r="A32" s="5"/>
      <c r="B32" s="5"/>
      <c r="C32" s="5" t="s">
        <v>124</v>
      </c>
      <c r="D32" s="23"/>
      <c r="E32" s="2"/>
      <c r="F32" s="2"/>
      <c r="G32" s="2"/>
    </row>
    <row r="33" spans="1:7" ht="22.7" customHeight="1">
      <c r="A33" s="5"/>
      <c r="B33" s="5"/>
      <c r="C33" s="5" t="s">
        <v>125</v>
      </c>
      <c r="D33" s="23"/>
      <c r="E33" s="2"/>
      <c r="F33" s="2"/>
      <c r="G33" s="2"/>
    </row>
    <row r="34" spans="1:7" ht="22.7" customHeight="1">
      <c r="A34" s="5"/>
      <c r="B34" s="5"/>
      <c r="C34" s="5" t="s">
        <v>126</v>
      </c>
      <c r="D34" s="23"/>
      <c r="E34" s="2"/>
      <c r="F34" s="2"/>
      <c r="G34" s="2"/>
    </row>
    <row r="35" spans="1:7" ht="22.7" customHeight="1">
      <c r="A35" s="5"/>
      <c r="B35" s="5"/>
      <c r="C35" s="5" t="s">
        <v>127</v>
      </c>
      <c r="D35" s="23"/>
      <c r="E35" s="2"/>
      <c r="F35" s="2"/>
      <c r="G35" s="2"/>
    </row>
    <row r="36" spans="1:7" ht="22.7" customHeight="1">
      <c r="A36" s="5"/>
      <c r="B36" s="5"/>
      <c r="C36" s="5" t="s">
        <v>128</v>
      </c>
      <c r="D36" s="22"/>
      <c r="E36" s="2"/>
      <c r="F36" s="2"/>
      <c r="G36" s="2"/>
    </row>
    <row r="37" spans="1:7" ht="22.7" customHeight="1">
      <c r="A37" s="9" t="s">
        <v>129</v>
      </c>
      <c r="B37" s="25">
        <f>B6</f>
        <v>3996.86</v>
      </c>
      <c r="C37" s="9" t="s">
        <v>130</v>
      </c>
      <c r="D37" s="26">
        <f>D6</f>
        <v>3996.8599999999997</v>
      </c>
      <c r="E37" s="12"/>
      <c r="F37" s="2"/>
      <c r="G37" s="2"/>
    </row>
  </sheetData>
  <mergeCells count="4">
    <mergeCell ref="A2:D2"/>
    <mergeCell ref="C3:D3"/>
    <mergeCell ref="A4:B4"/>
    <mergeCell ref="C4:D4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26" sqref="G2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50000000000003" customHeight="1">
      <c r="A2" s="42" t="s">
        <v>131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2.7" customHeight="1">
      <c r="A3" s="2"/>
      <c r="B3" s="2"/>
      <c r="C3" s="2"/>
      <c r="D3" s="2"/>
      <c r="E3" s="2"/>
      <c r="F3" s="2"/>
      <c r="G3" s="2"/>
      <c r="H3" s="2"/>
      <c r="I3" s="2"/>
      <c r="J3" s="45" t="s">
        <v>31</v>
      </c>
      <c r="K3" s="45"/>
    </row>
    <row r="4" spans="1:11" ht="22.7" customHeight="1">
      <c r="A4" s="44" t="s">
        <v>132</v>
      </c>
      <c r="B4" s="44" t="s">
        <v>92</v>
      </c>
      <c r="C4" s="44" t="s">
        <v>133</v>
      </c>
      <c r="D4" s="44"/>
      <c r="E4" s="44"/>
      <c r="F4" s="44" t="s">
        <v>134</v>
      </c>
      <c r="G4" s="44"/>
      <c r="H4" s="44"/>
      <c r="I4" s="44" t="s">
        <v>135</v>
      </c>
      <c r="J4" s="44"/>
      <c r="K4" s="44"/>
    </row>
    <row r="5" spans="1:11" ht="22.7" customHeight="1">
      <c r="A5" s="44"/>
      <c r="B5" s="44"/>
      <c r="C5" s="4" t="s">
        <v>92</v>
      </c>
      <c r="D5" s="4" t="s">
        <v>89</v>
      </c>
      <c r="E5" s="4" t="s">
        <v>90</v>
      </c>
      <c r="F5" s="4" t="s">
        <v>92</v>
      </c>
      <c r="G5" s="4" t="s">
        <v>89</v>
      </c>
      <c r="H5" s="4" t="s">
        <v>90</v>
      </c>
      <c r="I5" s="4" t="s">
        <v>92</v>
      </c>
      <c r="J5" s="4" t="s">
        <v>89</v>
      </c>
      <c r="K5" s="4" t="s">
        <v>90</v>
      </c>
    </row>
    <row r="6" spans="1:11" ht="22.7" customHeight="1">
      <c r="A6" s="10" t="s">
        <v>92</v>
      </c>
      <c r="B6" s="16">
        <f>C6+F6+I6</f>
        <v>3996.8599999999997</v>
      </c>
      <c r="C6" s="16">
        <f>D6+E6</f>
        <v>3456.8599999999997</v>
      </c>
      <c r="D6" s="16">
        <v>1238.8599999999999</v>
      </c>
      <c r="E6" s="16">
        <v>2218</v>
      </c>
      <c r="F6" s="16">
        <f>G6+H6</f>
        <v>540</v>
      </c>
      <c r="G6" s="16"/>
      <c r="H6" s="16">
        <v>540</v>
      </c>
      <c r="I6" s="16"/>
      <c r="J6" s="16"/>
      <c r="K6" s="16"/>
    </row>
    <row r="7" spans="1:11" ht="22.7" customHeight="1">
      <c r="A7" s="14"/>
      <c r="B7" s="16"/>
      <c r="C7" s="16"/>
      <c r="D7" s="15"/>
      <c r="E7" s="15"/>
      <c r="F7" s="15"/>
      <c r="G7" s="15"/>
      <c r="H7" s="15"/>
      <c r="I7" s="15"/>
      <c r="J7" s="15"/>
      <c r="K7" s="15"/>
    </row>
    <row r="8" spans="1:11" ht="22.7" customHeight="1">
      <c r="A8" s="21"/>
      <c r="B8" s="17"/>
      <c r="C8" s="17"/>
      <c r="D8" s="15"/>
      <c r="E8" s="15"/>
      <c r="F8" s="15"/>
      <c r="G8" s="15"/>
      <c r="H8" s="15"/>
      <c r="I8" s="15"/>
      <c r="J8" s="15"/>
      <c r="K8" s="15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K17" sqref="K17"/>
    </sheetView>
  </sheetViews>
  <sheetFormatPr defaultColWidth="10" defaultRowHeight="13.5"/>
  <cols>
    <col min="1" max="1" width="17.5" customWidth="1"/>
    <col min="2" max="2" width="37.5" customWidth="1"/>
    <col min="3" max="5" width="25.625" customWidth="1"/>
  </cols>
  <sheetData>
    <row r="1" spans="1:5" ht="14.25" customHeight="1">
      <c r="A1" s="18"/>
    </row>
    <row r="2" spans="1:5" ht="36.950000000000003" customHeight="1">
      <c r="A2" s="42" t="s">
        <v>136</v>
      </c>
      <c r="B2" s="42"/>
      <c r="C2" s="42"/>
      <c r="D2" s="42"/>
      <c r="E2" s="42"/>
    </row>
    <row r="3" spans="1:5" ht="21.95" customHeight="1">
      <c r="A3" s="2"/>
      <c r="B3" s="2"/>
      <c r="C3" s="45" t="s">
        <v>31</v>
      </c>
      <c r="D3" s="45"/>
      <c r="E3" s="45"/>
    </row>
    <row r="4" spans="1:5" ht="22.7" customHeight="1">
      <c r="A4" s="44" t="s">
        <v>87</v>
      </c>
      <c r="B4" s="44"/>
      <c r="C4" s="44" t="s">
        <v>133</v>
      </c>
      <c r="D4" s="44"/>
      <c r="E4" s="44"/>
    </row>
    <row r="5" spans="1:5" ht="22.7" customHeight="1">
      <c r="A5" s="19" t="s">
        <v>137</v>
      </c>
      <c r="B5" s="19" t="s">
        <v>138</v>
      </c>
      <c r="C5" s="20" t="s">
        <v>92</v>
      </c>
      <c r="D5" s="19" t="s">
        <v>89</v>
      </c>
      <c r="E5" s="19" t="s">
        <v>90</v>
      </c>
    </row>
    <row r="6" spans="1:5" ht="22.7" customHeight="1">
      <c r="A6" s="50"/>
      <c r="B6" s="51" t="s">
        <v>92</v>
      </c>
      <c r="C6" s="52">
        <f>D6+E6</f>
        <v>3996.86</v>
      </c>
      <c r="D6" s="53">
        <f>D7+D8+D9+D10+D11+D12+D13+D14+D15+D16+D17+D18+D19+D20+D21</f>
        <v>1238.8600000000001</v>
      </c>
      <c r="E6" s="53">
        <f>E17+E18+E19+E20+E21</f>
        <v>2758</v>
      </c>
    </row>
    <row r="7" spans="1:5" ht="22.7" customHeight="1">
      <c r="A7" s="59">
        <v>2080505</v>
      </c>
      <c r="B7" s="49" t="s">
        <v>188</v>
      </c>
      <c r="C7" s="54"/>
      <c r="D7" s="54">
        <v>104.21</v>
      </c>
      <c r="E7" s="54"/>
    </row>
    <row r="8" spans="1:5" ht="22.7" customHeight="1">
      <c r="A8" s="59">
        <v>2080506</v>
      </c>
      <c r="B8" s="49" t="s">
        <v>179</v>
      </c>
      <c r="C8" s="54"/>
      <c r="D8" s="54"/>
      <c r="E8" s="54"/>
    </row>
    <row r="9" spans="1:5" ht="22.7" customHeight="1">
      <c r="A9" s="59">
        <v>2089999</v>
      </c>
      <c r="B9" s="49" t="s">
        <v>180</v>
      </c>
      <c r="C9" s="54"/>
      <c r="D9" s="54">
        <v>4.74</v>
      </c>
      <c r="E9" s="54"/>
    </row>
    <row r="10" spans="1:5" ht="22.7" customHeight="1">
      <c r="A10" s="59">
        <v>2089999</v>
      </c>
      <c r="B10" s="49" t="s">
        <v>183</v>
      </c>
      <c r="C10" s="55"/>
      <c r="D10" s="54">
        <v>209.18</v>
      </c>
      <c r="E10" s="54"/>
    </row>
    <row r="11" spans="1:5" ht="27" customHeight="1">
      <c r="A11" s="59">
        <v>2101101</v>
      </c>
      <c r="B11" s="49" t="s">
        <v>184</v>
      </c>
      <c r="C11" s="56"/>
      <c r="D11" s="61">
        <v>4.22</v>
      </c>
      <c r="E11" s="61"/>
    </row>
    <row r="12" spans="1:5" ht="27" customHeight="1">
      <c r="A12" s="59">
        <v>2101102</v>
      </c>
      <c r="B12" s="49" t="s">
        <v>181</v>
      </c>
      <c r="C12" s="56"/>
      <c r="D12" s="61">
        <v>33.729999999999997</v>
      </c>
      <c r="E12" s="61"/>
    </row>
    <row r="13" spans="1:5" ht="27" customHeight="1">
      <c r="A13" s="59">
        <v>2120101</v>
      </c>
      <c r="B13" s="49" t="s">
        <v>185</v>
      </c>
      <c r="C13" s="56"/>
      <c r="D13" s="61">
        <v>156.99</v>
      </c>
      <c r="E13" s="61"/>
    </row>
    <row r="14" spans="1:5" ht="27" customHeight="1">
      <c r="A14" s="59">
        <v>2120103</v>
      </c>
      <c r="B14" s="49" t="s">
        <v>186</v>
      </c>
      <c r="C14" s="56"/>
      <c r="D14" s="61">
        <v>647.63</v>
      </c>
      <c r="E14" s="61"/>
    </row>
    <row r="15" spans="1:5" ht="27" customHeight="1">
      <c r="A15" s="59">
        <v>2210201</v>
      </c>
      <c r="B15" s="49" t="s">
        <v>182</v>
      </c>
      <c r="C15" s="56"/>
      <c r="D15" s="61">
        <v>78.16</v>
      </c>
      <c r="E15" s="61"/>
    </row>
    <row r="16" spans="1:5" ht="33" customHeight="1">
      <c r="A16" s="59">
        <v>2120399</v>
      </c>
      <c r="B16" s="49" t="s">
        <v>187</v>
      </c>
      <c r="C16" s="56"/>
      <c r="D16" s="61"/>
      <c r="E16" s="61"/>
    </row>
    <row r="17" spans="1:5" ht="33" customHeight="1">
      <c r="A17" s="59">
        <v>2120501</v>
      </c>
      <c r="B17" s="49" t="s">
        <v>189</v>
      </c>
      <c r="C17" s="56"/>
      <c r="D17" s="61"/>
      <c r="E17" s="61">
        <v>2200</v>
      </c>
    </row>
    <row r="18" spans="1:5" ht="33" customHeight="1">
      <c r="A18" s="59">
        <v>2120199</v>
      </c>
      <c r="B18" s="49" t="s">
        <v>190</v>
      </c>
      <c r="C18" s="56"/>
      <c r="D18" s="61"/>
      <c r="E18" s="61">
        <v>8</v>
      </c>
    </row>
    <row r="19" spans="1:5" ht="33" customHeight="1">
      <c r="A19" s="59">
        <v>2200101</v>
      </c>
      <c r="B19" s="49" t="s">
        <v>191</v>
      </c>
      <c r="C19" s="56"/>
      <c r="D19" s="61"/>
      <c r="E19" s="61">
        <v>10</v>
      </c>
    </row>
    <row r="20" spans="1:5" ht="33" customHeight="1">
      <c r="A20" s="59">
        <v>2121399</v>
      </c>
      <c r="B20" s="49" t="s">
        <v>192</v>
      </c>
      <c r="C20" s="56"/>
      <c r="D20" s="61"/>
      <c r="E20" s="61">
        <v>480</v>
      </c>
    </row>
    <row r="21" spans="1:5" ht="33" customHeight="1">
      <c r="A21" s="59">
        <v>2121302</v>
      </c>
      <c r="B21" s="49" t="s">
        <v>193</v>
      </c>
      <c r="C21" s="56"/>
      <c r="D21" s="61"/>
      <c r="E21" s="61">
        <v>60</v>
      </c>
    </row>
  </sheetData>
  <mergeCells count="4">
    <mergeCell ref="A2:E2"/>
    <mergeCell ref="C3:E3"/>
    <mergeCell ref="A4:B4"/>
    <mergeCell ref="C4:E4"/>
  </mergeCells>
  <phoneticPr fontId="13" type="noConversion"/>
  <pageMargins left="0.75" right="0.75" top="0.268999993801117" bottom="0.26899999380111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K16" sqref="K16"/>
    </sheetView>
  </sheetViews>
  <sheetFormatPr defaultColWidth="8" defaultRowHeight="15"/>
  <cols>
    <col min="1" max="1" width="32.375" style="64" customWidth="1"/>
    <col min="2" max="4" width="16.5" style="64" customWidth="1"/>
    <col min="5" max="256" width="8" style="70"/>
    <col min="257" max="257" width="32.375" style="70" customWidth="1"/>
    <col min="258" max="260" width="16.5" style="70" customWidth="1"/>
    <col min="261" max="512" width="8" style="70"/>
    <col min="513" max="513" width="32.375" style="70" customWidth="1"/>
    <col min="514" max="516" width="16.5" style="70" customWidth="1"/>
    <col min="517" max="768" width="8" style="70"/>
    <col min="769" max="769" width="32.375" style="70" customWidth="1"/>
    <col min="770" max="772" width="16.5" style="70" customWidth="1"/>
    <col min="773" max="1024" width="8" style="70"/>
    <col min="1025" max="1025" width="32.375" style="70" customWidth="1"/>
    <col min="1026" max="1028" width="16.5" style="70" customWidth="1"/>
    <col min="1029" max="1280" width="8" style="70"/>
    <col min="1281" max="1281" width="32.375" style="70" customWidth="1"/>
    <col min="1282" max="1284" width="16.5" style="70" customWidth="1"/>
    <col min="1285" max="1536" width="8" style="70"/>
    <col min="1537" max="1537" width="32.375" style="70" customWidth="1"/>
    <col min="1538" max="1540" width="16.5" style="70" customWidth="1"/>
    <col min="1541" max="1792" width="8" style="70"/>
    <col min="1793" max="1793" width="32.375" style="70" customWidth="1"/>
    <col min="1794" max="1796" width="16.5" style="70" customWidth="1"/>
    <col min="1797" max="2048" width="8" style="70"/>
    <col min="2049" max="2049" width="32.375" style="70" customWidth="1"/>
    <col min="2050" max="2052" width="16.5" style="70" customWidth="1"/>
    <col min="2053" max="2304" width="8" style="70"/>
    <col min="2305" max="2305" width="32.375" style="70" customWidth="1"/>
    <col min="2306" max="2308" width="16.5" style="70" customWidth="1"/>
    <col min="2309" max="2560" width="8" style="70"/>
    <col min="2561" max="2561" width="32.375" style="70" customWidth="1"/>
    <col min="2562" max="2564" width="16.5" style="70" customWidth="1"/>
    <col min="2565" max="2816" width="8" style="70"/>
    <col min="2817" max="2817" width="32.375" style="70" customWidth="1"/>
    <col min="2818" max="2820" width="16.5" style="70" customWidth="1"/>
    <col min="2821" max="3072" width="8" style="70"/>
    <col min="3073" max="3073" width="32.375" style="70" customWidth="1"/>
    <col min="3074" max="3076" width="16.5" style="70" customWidth="1"/>
    <col min="3077" max="3328" width="8" style="70"/>
    <col min="3329" max="3329" width="32.375" style="70" customWidth="1"/>
    <col min="3330" max="3332" width="16.5" style="70" customWidth="1"/>
    <col min="3333" max="3584" width="8" style="70"/>
    <col min="3585" max="3585" width="32.375" style="70" customWidth="1"/>
    <col min="3586" max="3588" width="16.5" style="70" customWidth="1"/>
    <col min="3589" max="3840" width="8" style="70"/>
    <col min="3841" max="3841" width="32.375" style="70" customWidth="1"/>
    <col min="3842" max="3844" width="16.5" style="70" customWidth="1"/>
    <col min="3845" max="4096" width="8" style="70"/>
    <col min="4097" max="4097" width="32.375" style="70" customWidth="1"/>
    <col min="4098" max="4100" width="16.5" style="70" customWidth="1"/>
    <col min="4101" max="4352" width="8" style="70"/>
    <col min="4353" max="4353" width="32.375" style="70" customWidth="1"/>
    <col min="4354" max="4356" width="16.5" style="70" customWidth="1"/>
    <col min="4357" max="4608" width="8" style="70"/>
    <col min="4609" max="4609" width="32.375" style="70" customWidth="1"/>
    <col min="4610" max="4612" width="16.5" style="70" customWidth="1"/>
    <col min="4613" max="4864" width="8" style="70"/>
    <col min="4865" max="4865" width="32.375" style="70" customWidth="1"/>
    <col min="4866" max="4868" width="16.5" style="70" customWidth="1"/>
    <col min="4869" max="5120" width="8" style="70"/>
    <col min="5121" max="5121" width="32.375" style="70" customWidth="1"/>
    <col min="5122" max="5124" width="16.5" style="70" customWidth="1"/>
    <col min="5125" max="5376" width="8" style="70"/>
    <col min="5377" max="5377" width="32.375" style="70" customWidth="1"/>
    <col min="5378" max="5380" width="16.5" style="70" customWidth="1"/>
    <col min="5381" max="5632" width="8" style="70"/>
    <col min="5633" max="5633" width="32.375" style="70" customWidth="1"/>
    <col min="5634" max="5636" width="16.5" style="70" customWidth="1"/>
    <col min="5637" max="5888" width="8" style="70"/>
    <col min="5889" max="5889" width="32.375" style="70" customWidth="1"/>
    <col min="5890" max="5892" width="16.5" style="70" customWidth="1"/>
    <col min="5893" max="6144" width="8" style="70"/>
    <col min="6145" max="6145" width="32.375" style="70" customWidth="1"/>
    <col min="6146" max="6148" width="16.5" style="70" customWidth="1"/>
    <col min="6149" max="6400" width="8" style="70"/>
    <col min="6401" max="6401" width="32.375" style="70" customWidth="1"/>
    <col min="6402" max="6404" width="16.5" style="70" customWidth="1"/>
    <col min="6405" max="6656" width="8" style="70"/>
    <col min="6657" max="6657" width="32.375" style="70" customWidth="1"/>
    <col min="6658" max="6660" width="16.5" style="70" customWidth="1"/>
    <col min="6661" max="6912" width="8" style="70"/>
    <col min="6913" max="6913" width="32.375" style="70" customWidth="1"/>
    <col min="6914" max="6916" width="16.5" style="70" customWidth="1"/>
    <col min="6917" max="7168" width="8" style="70"/>
    <col min="7169" max="7169" width="32.375" style="70" customWidth="1"/>
    <col min="7170" max="7172" width="16.5" style="70" customWidth="1"/>
    <col min="7173" max="7424" width="8" style="70"/>
    <col min="7425" max="7425" width="32.375" style="70" customWidth="1"/>
    <col min="7426" max="7428" width="16.5" style="70" customWidth="1"/>
    <col min="7429" max="7680" width="8" style="70"/>
    <col min="7681" max="7681" width="32.375" style="70" customWidth="1"/>
    <col min="7682" max="7684" width="16.5" style="70" customWidth="1"/>
    <col min="7685" max="7936" width="8" style="70"/>
    <col min="7937" max="7937" width="32.375" style="70" customWidth="1"/>
    <col min="7938" max="7940" width="16.5" style="70" customWidth="1"/>
    <col min="7941" max="8192" width="8" style="70"/>
    <col min="8193" max="8193" width="32.375" style="70" customWidth="1"/>
    <col min="8194" max="8196" width="16.5" style="70" customWidth="1"/>
    <col min="8197" max="8448" width="8" style="70"/>
    <col min="8449" max="8449" width="32.375" style="70" customWidth="1"/>
    <col min="8450" max="8452" width="16.5" style="70" customWidth="1"/>
    <col min="8453" max="8704" width="8" style="70"/>
    <col min="8705" max="8705" width="32.375" style="70" customWidth="1"/>
    <col min="8706" max="8708" width="16.5" style="70" customWidth="1"/>
    <col min="8709" max="8960" width="8" style="70"/>
    <col min="8961" max="8961" width="32.375" style="70" customWidth="1"/>
    <col min="8962" max="8964" width="16.5" style="70" customWidth="1"/>
    <col min="8965" max="9216" width="8" style="70"/>
    <col min="9217" max="9217" width="32.375" style="70" customWidth="1"/>
    <col min="9218" max="9220" width="16.5" style="70" customWidth="1"/>
    <col min="9221" max="9472" width="8" style="70"/>
    <col min="9473" max="9473" width="32.375" style="70" customWidth="1"/>
    <col min="9474" max="9476" width="16.5" style="70" customWidth="1"/>
    <col min="9477" max="9728" width="8" style="70"/>
    <col min="9729" max="9729" width="32.375" style="70" customWidth="1"/>
    <col min="9730" max="9732" width="16.5" style="70" customWidth="1"/>
    <col min="9733" max="9984" width="8" style="70"/>
    <col min="9985" max="9985" width="32.375" style="70" customWidth="1"/>
    <col min="9986" max="9988" width="16.5" style="70" customWidth="1"/>
    <col min="9989" max="10240" width="8" style="70"/>
    <col min="10241" max="10241" width="32.375" style="70" customWidth="1"/>
    <col min="10242" max="10244" width="16.5" style="70" customWidth="1"/>
    <col min="10245" max="10496" width="8" style="70"/>
    <col min="10497" max="10497" width="32.375" style="70" customWidth="1"/>
    <col min="10498" max="10500" width="16.5" style="70" customWidth="1"/>
    <col min="10501" max="10752" width="8" style="70"/>
    <col min="10753" max="10753" width="32.375" style="70" customWidth="1"/>
    <col min="10754" max="10756" width="16.5" style="70" customWidth="1"/>
    <col min="10757" max="11008" width="8" style="70"/>
    <col min="11009" max="11009" width="32.375" style="70" customWidth="1"/>
    <col min="11010" max="11012" width="16.5" style="70" customWidth="1"/>
    <col min="11013" max="11264" width="8" style="70"/>
    <col min="11265" max="11265" width="32.375" style="70" customWidth="1"/>
    <col min="11266" max="11268" width="16.5" style="70" customWidth="1"/>
    <col min="11269" max="11520" width="8" style="70"/>
    <col min="11521" max="11521" width="32.375" style="70" customWidth="1"/>
    <col min="11522" max="11524" width="16.5" style="70" customWidth="1"/>
    <col min="11525" max="11776" width="8" style="70"/>
    <col min="11777" max="11777" width="32.375" style="70" customWidth="1"/>
    <col min="11778" max="11780" width="16.5" style="70" customWidth="1"/>
    <col min="11781" max="12032" width="8" style="70"/>
    <col min="12033" max="12033" width="32.375" style="70" customWidth="1"/>
    <col min="12034" max="12036" width="16.5" style="70" customWidth="1"/>
    <col min="12037" max="12288" width="8" style="70"/>
    <col min="12289" max="12289" width="32.375" style="70" customWidth="1"/>
    <col min="12290" max="12292" width="16.5" style="70" customWidth="1"/>
    <col min="12293" max="12544" width="8" style="70"/>
    <col min="12545" max="12545" width="32.375" style="70" customWidth="1"/>
    <col min="12546" max="12548" width="16.5" style="70" customWidth="1"/>
    <col min="12549" max="12800" width="8" style="70"/>
    <col min="12801" max="12801" width="32.375" style="70" customWidth="1"/>
    <col min="12802" max="12804" width="16.5" style="70" customWidth="1"/>
    <col min="12805" max="13056" width="8" style="70"/>
    <col min="13057" max="13057" width="32.375" style="70" customWidth="1"/>
    <col min="13058" max="13060" width="16.5" style="70" customWidth="1"/>
    <col min="13061" max="13312" width="8" style="70"/>
    <col min="13313" max="13313" width="32.375" style="70" customWidth="1"/>
    <col min="13314" max="13316" width="16.5" style="70" customWidth="1"/>
    <col min="13317" max="13568" width="8" style="70"/>
    <col min="13569" max="13569" width="32.375" style="70" customWidth="1"/>
    <col min="13570" max="13572" width="16.5" style="70" customWidth="1"/>
    <col min="13573" max="13824" width="8" style="70"/>
    <col min="13825" max="13825" width="32.375" style="70" customWidth="1"/>
    <col min="13826" max="13828" width="16.5" style="70" customWidth="1"/>
    <col min="13829" max="14080" width="8" style="70"/>
    <col min="14081" max="14081" width="32.375" style="70" customWidth="1"/>
    <col min="14082" max="14084" width="16.5" style="70" customWidth="1"/>
    <col min="14085" max="14336" width="8" style="70"/>
    <col min="14337" max="14337" width="32.375" style="70" customWidth="1"/>
    <col min="14338" max="14340" width="16.5" style="70" customWidth="1"/>
    <col min="14341" max="14592" width="8" style="70"/>
    <col min="14593" max="14593" width="32.375" style="70" customWidth="1"/>
    <col min="14594" max="14596" width="16.5" style="70" customWidth="1"/>
    <col min="14597" max="14848" width="8" style="70"/>
    <col min="14849" max="14849" width="32.375" style="70" customWidth="1"/>
    <col min="14850" max="14852" width="16.5" style="70" customWidth="1"/>
    <col min="14853" max="15104" width="8" style="70"/>
    <col min="15105" max="15105" width="32.375" style="70" customWidth="1"/>
    <col min="15106" max="15108" width="16.5" style="70" customWidth="1"/>
    <col min="15109" max="15360" width="8" style="70"/>
    <col min="15361" max="15361" width="32.375" style="70" customWidth="1"/>
    <col min="15362" max="15364" width="16.5" style="70" customWidth="1"/>
    <col min="15365" max="15616" width="8" style="70"/>
    <col min="15617" max="15617" width="32.375" style="70" customWidth="1"/>
    <col min="15618" max="15620" width="16.5" style="70" customWidth="1"/>
    <col min="15621" max="15872" width="8" style="70"/>
    <col min="15873" max="15873" width="32.375" style="70" customWidth="1"/>
    <col min="15874" max="15876" width="16.5" style="70" customWidth="1"/>
    <col min="15877" max="16128" width="8" style="70"/>
    <col min="16129" max="16129" width="32.375" style="70" customWidth="1"/>
    <col min="16130" max="16132" width="16.5" style="70" customWidth="1"/>
    <col min="16133" max="16384" width="8" style="70"/>
  </cols>
  <sheetData>
    <row r="1" spans="1:4" s="64" customFormat="1" ht="24.75" customHeight="1">
      <c r="A1" s="62" t="s">
        <v>194</v>
      </c>
    </row>
    <row r="2" spans="1:4" s="64" customFormat="1" ht="24.75" customHeight="1">
      <c r="A2" s="78" t="s">
        <v>211</v>
      </c>
      <c r="B2" s="78"/>
      <c r="C2" s="78"/>
      <c r="D2" s="78"/>
    </row>
    <row r="3" spans="1:4" s="64" customFormat="1" ht="24.75" customHeight="1">
      <c r="D3" s="66" t="s">
        <v>162</v>
      </c>
    </row>
    <row r="4" spans="1:4" s="64" customFormat="1" ht="22.5" customHeight="1">
      <c r="A4" s="79" t="s">
        <v>212</v>
      </c>
      <c r="B4" s="79" t="s">
        <v>139</v>
      </c>
      <c r="C4" s="79"/>
      <c r="D4" s="79"/>
    </row>
    <row r="5" spans="1:4" s="64" customFormat="1" ht="22.5" customHeight="1">
      <c r="A5" s="79"/>
      <c r="B5" s="67" t="s">
        <v>92</v>
      </c>
      <c r="C5" s="67" t="s">
        <v>140</v>
      </c>
      <c r="D5" s="67" t="s">
        <v>141</v>
      </c>
    </row>
    <row r="6" spans="1:4" s="64" customFormat="1" ht="22.5" customHeight="1">
      <c r="A6" s="80" t="s">
        <v>195</v>
      </c>
      <c r="B6" s="67">
        <v>1</v>
      </c>
      <c r="C6" s="67">
        <v>2</v>
      </c>
      <c r="D6" s="67">
        <v>3</v>
      </c>
    </row>
    <row r="7" spans="1:4" s="64" customFormat="1" ht="22.5" customHeight="1">
      <c r="A7" s="81" t="s">
        <v>92</v>
      </c>
      <c r="B7" s="75">
        <f>C7+D7</f>
        <v>1238.8580000000002</v>
      </c>
      <c r="C7" s="75">
        <f>C8+C15+C34</f>
        <v>1159.5780000000002</v>
      </c>
      <c r="D7" s="75">
        <f>D8+D15+D34</f>
        <v>79.28</v>
      </c>
    </row>
    <row r="8" spans="1:4" s="64" customFormat="1" ht="22.5" customHeight="1">
      <c r="A8" s="81" t="s">
        <v>213</v>
      </c>
      <c r="B8" s="75">
        <f>C8+D8</f>
        <v>1027.5900000000001</v>
      </c>
      <c r="C8" s="75">
        <f>SUM(C9:C14)</f>
        <v>1027.5900000000001</v>
      </c>
      <c r="D8" s="75">
        <f>SUM(D9:D13)</f>
        <v>0</v>
      </c>
    </row>
    <row r="9" spans="1:4" s="64" customFormat="1" ht="22.5" customHeight="1">
      <c r="A9" s="82" t="s">
        <v>214</v>
      </c>
      <c r="B9" s="75">
        <f t="shared" ref="B9:B41" si="0">C9+D9</f>
        <v>332.79</v>
      </c>
      <c r="C9" s="75">
        <v>332.79</v>
      </c>
      <c r="D9" s="75"/>
    </row>
    <row r="10" spans="1:4" s="64" customFormat="1" ht="22.5" customHeight="1">
      <c r="A10" s="82" t="s">
        <v>215</v>
      </c>
      <c r="B10" s="75">
        <f t="shared" si="0"/>
        <v>207.4</v>
      </c>
      <c r="C10" s="75">
        <v>207.4</v>
      </c>
      <c r="D10" s="75"/>
    </row>
    <row r="11" spans="1:4" s="64" customFormat="1" ht="22.5" customHeight="1">
      <c r="A11" s="82" t="s">
        <v>216</v>
      </c>
      <c r="B11" s="75">
        <f t="shared" si="0"/>
        <v>27.73</v>
      </c>
      <c r="C11" s="75">
        <v>27.73</v>
      </c>
      <c r="D11" s="75"/>
    </row>
    <row r="12" spans="1:4" s="64" customFormat="1" ht="22.5" customHeight="1">
      <c r="A12" s="82" t="s">
        <v>217</v>
      </c>
      <c r="B12" s="75">
        <f t="shared" si="0"/>
        <v>146.88999999999999</v>
      </c>
      <c r="C12" s="75">
        <v>146.88999999999999</v>
      </c>
      <c r="D12" s="75"/>
    </row>
    <row r="13" spans="1:4" s="64" customFormat="1" ht="22.5" customHeight="1">
      <c r="A13" s="82" t="s">
        <v>218</v>
      </c>
      <c r="B13" s="75">
        <f t="shared" si="0"/>
        <v>103.6</v>
      </c>
      <c r="C13" s="75">
        <v>103.6</v>
      </c>
      <c r="D13" s="75"/>
    </row>
    <row r="14" spans="1:4" s="64" customFormat="1" ht="22.5" customHeight="1">
      <c r="A14" s="82" t="s">
        <v>219</v>
      </c>
      <c r="B14" s="75">
        <f t="shared" si="0"/>
        <v>209.18</v>
      </c>
      <c r="C14" s="75">
        <v>209.18</v>
      </c>
      <c r="D14" s="75"/>
    </row>
    <row r="15" spans="1:4" s="64" customFormat="1" ht="22.5" customHeight="1">
      <c r="A15" s="81" t="s">
        <v>220</v>
      </c>
      <c r="B15" s="75">
        <f t="shared" si="0"/>
        <v>86.210000000000008</v>
      </c>
      <c r="C15" s="75">
        <f>SUM(C16:C33)</f>
        <v>6.93</v>
      </c>
      <c r="D15" s="75">
        <f>D16+D17+D18+D19+D20+D21+D23+D24+D25+D27+D28+D29+D30+D31+D32+D33</f>
        <v>79.28</v>
      </c>
    </row>
    <row r="16" spans="1:4" s="64" customFormat="1" ht="22.5" customHeight="1">
      <c r="A16" s="82" t="s">
        <v>221</v>
      </c>
      <c r="B16" s="75">
        <f t="shared" si="0"/>
        <v>27.46</v>
      </c>
      <c r="C16" s="75"/>
      <c r="D16" s="75">
        <v>27.46</v>
      </c>
    </row>
    <row r="17" spans="1:4" s="64" customFormat="1" ht="22.5" customHeight="1">
      <c r="A17" s="82" t="s">
        <v>222</v>
      </c>
      <c r="B17" s="75">
        <f t="shared" si="0"/>
        <v>3</v>
      </c>
      <c r="C17" s="75"/>
      <c r="D17" s="75">
        <v>3</v>
      </c>
    </row>
    <row r="18" spans="1:4" s="64" customFormat="1" ht="22.5" customHeight="1">
      <c r="A18" s="82" t="s">
        <v>223</v>
      </c>
      <c r="B18" s="75">
        <f t="shared" si="0"/>
        <v>5.9</v>
      </c>
      <c r="C18" s="75"/>
      <c r="D18" s="75">
        <v>5.9</v>
      </c>
    </row>
    <row r="19" spans="1:4" s="64" customFormat="1" ht="22.5" customHeight="1">
      <c r="A19" s="82" t="s">
        <v>224</v>
      </c>
      <c r="B19" s="75">
        <f t="shared" si="0"/>
        <v>3.9</v>
      </c>
      <c r="C19" s="75"/>
      <c r="D19" s="75">
        <v>3.9</v>
      </c>
    </row>
    <row r="20" spans="1:4" s="64" customFormat="1" ht="22.5" customHeight="1">
      <c r="A20" s="82" t="s">
        <v>225</v>
      </c>
      <c r="B20" s="75">
        <f t="shared" si="0"/>
        <v>11.26</v>
      </c>
      <c r="C20" s="75"/>
      <c r="D20" s="75">
        <v>11.26</v>
      </c>
    </row>
    <row r="21" spans="1:4" s="64" customFormat="1" ht="22.5" customHeight="1">
      <c r="A21" s="82" t="s">
        <v>226</v>
      </c>
      <c r="B21" s="75">
        <f t="shared" si="0"/>
        <v>10</v>
      </c>
      <c r="C21" s="75"/>
      <c r="D21" s="75">
        <v>10</v>
      </c>
    </row>
    <row r="22" spans="1:4" s="64" customFormat="1" ht="22.5" customHeight="1">
      <c r="A22" s="82" t="s">
        <v>227</v>
      </c>
      <c r="B22" s="75">
        <f t="shared" si="0"/>
        <v>1.3</v>
      </c>
      <c r="C22" s="75"/>
      <c r="D22" s="75">
        <v>1.3</v>
      </c>
    </row>
    <row r="23" spans="1:4" s="64" customFormat="1" ht="22.5" customHeight="1">
      <c r="A23" s="82" t="s">
        <v>228</v>
      </c>
      <c r="B23" s="75">
        <f t="shared" si="0"/>
        <v>2</v>
      </c>
      <c r="C23" s="75"/>
      <c r="D23" s="75">
        <v>2</v>
      </c>
    </row>
    <row r="24" spans="1:4" s="64" customFormat="1" ht="22.5" customHeight="1">
      <c r="A24" s="82" t="s">
        <v>229</v>
      </c>
      <c r="B24" s="75">
        <f t="shared" si="0"/>
        <v>2</v>
      </c>
      <c r="C24" s="75"/>
      <c r="D24" s="75">
        <v>2</v>
      </c>
    </row>
    <row r="25" spans="1:4" s="64" customFormat="1" ht="22.5" customHeight="1">
      <c r="A25" s="82" t="s">
        <v>230</v>
      </c>
      <c r="B25" s="75">
        <f t="shared" si="0"/>
        <v>2.5</v>
      </c>
      <c r="C25" s="75"/>
      <c r="D25" s="75">
        <v>2.5</v>
      </c>
    </row>
    <row r="26" spans="1:4" s="64" customFormat="1" ht="22.5" customHeight="1">
      <c r="A26" s="82" t="s">
        <v>231</v>
      </c>
      <c r="B26" s="75">
        <f t="shared" si="0"/>
        <v>6.3</v>
      </c>
      <c r="C26" s="75"/>
      <c r="D26" s="75">
        <v>6.3</v>
      </c>
    </row>
    <row r="27" spans="1:4" s="64" customFormat="1" ht="22.5" customHeight="1">
      <c r="A27" s="82" t="s">
        <v>246</v>
      </c>
      <c r="B27" s="75">
        <f t="shared" si="0"/>
        <v>11.26</v>
      </c>
      <c r="C27" s="75"/>
      <c r="D27" s="75">
        <v>11.26</v>
      </c>
    </row>
    <row r="28" spans="1:4" s="64" customFormat="1" ht="22.5" customHeight="1">
      <c r="A28" s="82" t="s">
        <v>232</v>
      </c>
      <c r="B28" s="75">
        <f t="shared" si="0"/>
        <v>0</v>
      </c>
      <c r="C28" s="75"/>
      <c r="D28" s="75"/>
    </row>
    <row r="29" spans="1:4" s="64" customFormat="1" ht="22.5" customHeight="1">
      <c r="A29" s="82" t="s">
        <v>233</v>
      </c>
      <c r="B29" s="75">
        <f t="shared" si="0"/>
        <v>0</v>
      </c>
      <c r="C29" s="75"/>
      <c r="D29" s="75"/>
    </row>
    <row r="30" spans="1:4" s="64" customFormat="1" ht="22.5" customHeight="1">
      <c r="A30" s="82" t="s">
        <v>234</v>
      </c>
      <c r="B30" s="75">
        <f t="shared" si="0"/>
        <v>0</v>
      </c>
      <c r="C30" s="75"/>
      <c r="D30" s="75"/>
    </row>
    <row r="31" spans="1:4" s="64" customFormat="1" ht="22.5" customHeight="1">
      <c r="A31" s="82" t="s">
        <v>235</v>
      </c>
      <c r="B31" s="75">
        <f t="shared" si="0"/>
        <v>0</v>
      </c>
      <c r="C31" s="75"/>
      <c r="D31" s="75"/>
    </row>
    <row r="32" spans="1:4" s="64" customFormat="1" ht="22.5" customHeight="1">
      <c r="A32" s="82" t="s">
        <v>236</v>
      </c>
      <c r="B32" s="75">
        <v>6.93</v>
      </c>
      <c r="C32" s="75">
        <v>6.93</v>
      </c>
      <c r="D32" s="75"/>
    </row>
    <row r="33" spans="1:4" s="64" customFormat="1" ht="22.5" customHeight="1">
      <c r="A33" s="82" t="s">
        <v>237</v>
      </c>
      <c r="B33" s="75">
        <f t="shared" si="0"/>
        <v>0</v>
      </c>
      <c r="C33" s="75"/>
      <c r="D33" s="75"/>
    </row>
    <row r="34" spans="1:4" s="64" customFormat="1" ht="22.5" customHeight="1">
      <c r="A34" s="81" t="s">
        <v>238</v>
      </c>
      <c r="B34" s="75">
        <f t="shared" si="0"/>
        <v>125.05799999999999</v>
      </c>
      <c r="C34" s="75">
        <f>SUM(C35:C41)</f>
        <v>125.05799999999999</v>
      </c>
      <c r="D34" s="75">
        <f>SUM(D35:D41)</f>
        <v>0</v>
      </c>
    </row>
    <row r="35" spans="1:4" s="64" customFormat="1" ht="22.5" customHeight="1">
      <c r="A35" s="82" t="s">
        <v>239</v>
      </c>
      <c r="B35" s="75">
        <f t="shared" si="0"/>
        <v>0</v>
      </c>
      <c r="C35" s="75"/>
      <c r="D35" s="75"/>
    </row>
    <row r="36" spans="1:4" s="64" customFormat="1" ht="22.5" customHeight="1">
      <c r="A36" s="82" t="s">
        <v>240</v>
      </c>
      <c r="B36" s="75">
        <f t="shared" si="0"/>
        <v>0</v>
      </c>
      <c r="C36" s="75"/>
      <c r="D36" s="75"/>
    </row>
    <row r="37" spans="1:4" s="64" customFormat="1" ht="22.5" customHeight="1">
      <c r="A37" s="82" t="s">
        <v>241</v>
      </c>
      <c r="B37" s="75">
        <f t="shared" si="0"/>
        <v>0.69</v>
      </c>
      <c r="C37" s="75">
        <v>0.69</v>
      </c>
      <c r="D37" s="75"/>
    </row>
    <row r="38" spans="1:4" s="64" customFormat="1" ht="22.5" customHeight="1">
      <c r="A38" s="82" t="s">
        <v>242</v>
      </c>
      <c r="B38" s="75">
        <f t="shared" si="0"/>
        <v>0</v>
      </c>
      <c r="C38" s="75"/>
      <c r="D38" s="75"/>
    </row>
    <row r="39" spans="1:4" s="64" customFormat="1" ht="22.5" customHeight="1">
      <c r="A39" s="82" t="s">
        <v>243</v>
      </c>
      <c r="B39" s="75">
        <f t="shared" si="0"/>
        <v>0.58799999999999997</v>
      </c>
      <c r="C39" s="75">
        <v>0.58799999999999997</v>
      </c>
      <c r="D39" s="75"/>
    </row>
    <row r="40" spans="1:4" s="64" customFormat="1" ht="22.5" customHeight="1">
      <c r="A40" s="82" t="s">
        <v>244</v>
      </c>
      <c r="B40" s="75">
        <f>C40+D40</f>
        <v>78.16</v>
      </c>
      <c r="C40" s="75">
        <v>78.16</v>
      </c>
      <c r="D40" s="75"/>
    </row>
    <row r="41" spans="1:4" s="64" customFormat="1" ht="22.5" customHeight="1">
      <c r="A41" s="82" t="s">
        <v>245</v>
      </c>
      <c r="B41" s="75">
        <f t="shared" si="0"/>
        <v>45.62</v>
      </c>
      <c r="C41" s="75">
        <v>45.62</v>
      </c>
      <c r="D41" s="75"/>
    </row>
  </sheetData>
  <mergeCells count="3">
    <mergeCell ref="A2:D2"/>
    <mergeCell ref="A4:A5"/>
    <mergeCell ref="B4:D4"/>
  </mergeCells>
  <phoneticPr fontId="13" type="noConversion"/>
  <hyperlinks>
    <hyperlink ref="A1" location="目录!A1" display="返回"/>
  </hyperlinks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19" sqref="C19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1"/>
      <c r="B1" s="1"/>
      <c r="C1" s="1"/>
      <c r="D1" s="1"/>
      <c r="E1" s="1"/>
      <c r="F1" s="1"/>
      <c r="G1" s="1"/>
      <c r="H1" s="1"/>
    </row>
    <row r="2" spans="1:8" ht="39.950000000000003" customHeight="1">
      <c r="A2" s="46" t="s">
        <v>142</v>
      </c>
      <c r="B2" s="46"/>
      <c r="C2" s="46"/>
      <c r="D2" s="46"/>
      <c r="E2" s="46"/>
      <c r="F2" s="46"/>
      <c r="G2" s="46"/>
      <c r="H2" s="46"/>
    </row>
    <row r="3" spans="1:8" ht="22.7" customHeight="1">
      <c r="A3" s="1"/>
      <c r="B3" s="1"/>
      <c r="C3" s="1"/>
      <c r="D3" s="1"/>
      <c r="E3" s="1"/>
      <c r="F3" s="1"/>
      <c r="G3" s="1"/>
      <c r="H3" s="7" t="s">
        <v>163</v>
      </c>
    </row>
    <row r="4" spans="1:8" ht="22.7" customHeight="1">
      <c r="A4" s="47" t="s">
        <v>132</v>
      </c>
      <c r="B4" s="47" t="s">
        <v>143</v>
      </c>
      <c r="C4" s="47"/>
      <c r="D4" s="47"/>
      <c r="E4" s="47"/>
      <c r="F4" s="47"/>
      <c r="G4" s="47" t="s">
        <v>144</v>
      </c>
      <c r="H4" s="47" t="s">
        <v>145</v>
      </c>
    </row>
    <row r="5" spans="1:8" ht="22.7" customHeight="1">
      <c r="A5" s="47"/>
      <c r="B5" s="47" t="s">
        <v>92</v>
      </c>
      <c r="C5" s="47" t="s">
        <v>146</v>
      </c>
      <c r="D5" s="47" t="s">
        <v>147</v>
      </c>
      <c r="E5" s="47" t="s">
        <v>148</v>
      </c>
      <c r="F5" s="47"/>
      <c r="G5" s="47"/>
      <c r="H5" s="47"/>
    </row>
    <row r="6" spans="1:8" ht="22.7" customHeight="1">
      <c r="A6" s="47"/>
      <c r="B6" s="47"/>
      <c r="C6" s="47"/>
      <c r="D6" s="47"/>
      <c r="E6" s="4" t="s">
        <v>149</v>
      </c>
      <c r="F6" s="4" t="s">
        <v>150</v>
      </c>
      <c r="G6" s="47"/>
      <c r="H6" s="47"/>
    </row>
    <row r="7" spans="1:8" ht="22.7" customHeight="1">
      <c r="A7" s="10" t="s">
        <v>92</v>
      </c>
      <c r="B7" s="11"/>
      <c r="C7" s="11"/>
      <c r="D7" s="11"/>
      <c r="E7" s="11"/>
      <c r="F7" s="11"/>
      <c r="G7" s="11"/>
      <c r="H7" s="11"/>
    </row>
    <row r="8" spans="1:8" ht="22.7" customHeight="1">
      <c r="A8" s="10" t="s">
        <v>158</v>
      </c>
      <c r="B8" s="11">
        <v>6.5</v>
      </c>
      <c r="C8" s="11"/>
      <c r="D8" s="11">
        <v>2.5</v>
      </c>
      <c r="E8" s="11"/>
      <c r="F8" s="11"/>
      <c r="G8" s="11">
        <v>2</v>
      </c>
      <c r="H8" s="11">
        <v>2</v>
      </c>
    </row>
    <row r="9" spans="1:8" ht="22.7" customHeight="1">
      <c r="A9" s="5"/>
      <c r="B9" s="6"/>
      <c r="C9" s="6"/>
      <c r="D9" s="6"/>
      <c r="E9" s="6"/>
      <c r="F9" s="6"/>
      <c r="G9" s="6"/>
      <c r="H9" s="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20" sqref="H20"/>
    </sheetView>
  </sheetViews>
  <sheetFormatPr defaultColWidth="8" defaultRowHeight="12.75" customHeight="1"/>
  <cols>
    <col min="1" max="1" width="15.75" style="64" customWidth="1"/>
    <col min="2" max="2" width="33.375" style="64" customWidth="1"/>
    <col min="3" max="5" width="17.25" style="64" customWidth="1"/>
    <col min="6" max="7" width="6" style="64" customWidth="1"/>
    <col min="8" max="256" width="8" style="70"/>
    <col min="257" max="257" width="15.75" style="70" customWidth="1"/>
    <col min="258" max="258" width="33.375" style="70" customWidth="1"/>
    <col min="259" max="261" width="17.25" style="70" customWidth="1"/>
    <col min="262" max="263" width="6" style="70" customWidth="1"/>
    <col min="264" max="512" width="8" style="70"/>
    <col min="513" max="513" width="15.75" style="70" customWidth="1"/>
    <col min="514" max="514" width="33.375" style="70" customWidth="1"/>
    <col min="515" max="517" width="17.25" style="70" customWidth="1"/>
    <col min="518" max="519" width="6" style="70" customWidth="1"/>
    <col min="520" max="768" width="8" style="70"/>
    <col min="769" max="769" width="15.75" style="70" customWidth="1"/>
    <col min="770" max="770" width="33.375" style="70" customWidth="1"/>
    <col min="771" max="773" width="17.25" style="70" customWidth="1"/>
    <col min="774" max="775" width="6" style="70" customWidth="1"/>
    <col min="776" max="1024" width="8" style="70"/>
    <col min="1025" max="1025" width="15.75" style="70" customWidth="1"/>
    <col min="1026" max="1026" width="33.375" style="70" customWidth="1"/>
    <col min="1027" max="1029" width="17.25" style="70" customWidth="1"/>
    <col min="1030" max="1031" width="6" style="70" customWidth="1"/>
    <col min="1032" max="1280" width="8" style="70"/>
    <col min="1281" max="1281" width="15.75" style="70" customWidth="1"/>
    <col min="1282" max="1282" width="33.375" style="70" customWidth="1"/>
    <col min="1283" max="1285" width="17.25" style="70" customWidth="1"/>
    <col min="1286" max="1287" width="6" style="70" customWidth="1"/>
    <col min="1288" max="1536" width="8" style="70"/>
    <col min="1537" max="1537" width="15.75" style="70" customWidth="1"/>
    <col min="1538" max="1538" width="33.375" style="70" customWidth="1"/>
    <col min="1539" max="1541" width="17.25" style="70" customWidth="1"/>
    <col min="1542" max="1543" width="6" style="70" customWidth="1"/>
    <col min="1544" max="1792" width="8" style="70"/>
    <col min="1793" max="1793" width="15.75" style="70" customWidth="1"/>
    <col min="1794" max="1794" width="33.375" style="70" customWidth="1"/>
    <col min="1795" max="1797" width="17.25" style="70" customWidth="1"/>
    <col min="1798" max="1799" width="6" style="70" customWidth="1"/>
    <col min="1800" max="2048" width="8" style="70"/>
    <col min="2049" max="2049" width="15.75" style="70" customWidth="1"/>
    <col min="2050" max="2050" width="33.375" style="70" customWidth="1"/>
    <col min="2051" max="2053" width="17.25" style="70" customWidth="1"/>
    <col min="2054" max="2055" width="6" style="70" customWidth="1"/>
    <col min="2056" max="2304" width="8" style="70"/>
    <col min="2305" max="2305" width="15.75" style="70" customWidth="1"/>
    <col min="2306" max="2306" width="33.375" style="70" customWidth="1"/>
    <col min="2307" max="2309" width="17.25" style="70" customWidth="1"/>
    <col min="2310" max="2311" width="6" style="70" customWidth="1"/>
    <col min="2312" max="2560" width="8" style="70"/>
    <col min="2561" max="2561" width="15.75" style="70" customWidth="1"/>
    <col min="2562" max="2562" width="33.375" style="70" customWidth="1"/>
    <col min="2563" max="2565" width="17.25" style="70" customWidth="1"/>
    <col min="2566" max="2567" width="6" style="70" customWidth="1"/>
    <col min="2568" max="2816" width="8" style="70"/>
    <col min="2817" max="2817" width="15.75" style="70" customWidth="1"/>
    <col min="2818" max="2818" width="33.375" style="70" customWidth="1"/>
    <col min="2819" max="2821" width="17.25" style="70" customWidth="1"/>
    <col min="2822" max="2823" width="6" style="70" customWidth="1"/>
    <col min="2824" max="3072" width="8" style="70"/>
    <col min="3073" max="3073" width="15.75" style="70" customWidth="1"/>
    <col min="3074" max="3074" width="33.375" style="70" customWidth="1"/>
    <col min="3075" max="3077" width="17.25" style="70" customWidth="1"/>
    <col min="3078" max="3079" width="6" style="70" customWidth="1"/>
    <col min="3080" max="3328" width="8" style="70"/>
    <col min="3329" max="3329" width="15.75" style="70" customWidth="1"/>
    <col min="3330" max="3330" width="33.375" style="70" customWidth="1"/>
    <col min="3331" max="3333" width="17.25" style="70" customWidth="1"/>
    <col min="3334" max="3335" width="6" style="70" customWidth="1"/>
    <col min="3336" max="3584" width="8" style="70"/>
    <col min="3585" max="3585" width="15.75" style="70" customWidth="1"/>
    <col min="3586" max="3586" width="33.375" style="70" customWidth="1"/>
    <col min="3587" max="3589" width="17.25" style="70" customWidth="1"/>
    <col min="3590" max="3591" width="6" style="70" customWidth="1"/>
    <col min="3592" max="3840" width="8" style="70"/>
    <col min="3841" max="3841" width="15.75" style="70" customWidth="1"/>
    <col min="3842" max="3842" width="33.375" style="70" customWidth="1"/>
    <col min="3843" max="3845" width="17.25" style="70" customWidth="1"/>
    <col min="3846" max="3847" width="6" style="70" customWidth="1"/>
    <col min="3848" max="4096" width="8" style="70"/>
    <col min="4097" max="4097" width="15.75" style="70" customWidth="1"/>
    <col min="4098" max="4098" width="33.375" style="70" customWidth="1"/>
    <col min="4099" max="4101" width="17.25" style="70" customWidth="1"/>
    <col min="4102" max="4103" width="6" style="70" customWidth="1"/>
    <col min="4104" max="4352" width="8" style="70"/>
    <col min="4353" max="4353" width="15.75" style="70" customWidth="1"/>
    <col min="4354" max="4354" width="33.375" style="70" customWidth="1"/>
    <col min="4355" max="4357" width="17.25" style="70" customWidth="1"/>
    <col min="4358" max="4359" width="6" style="70" customWidth="1"/>
    <col min="4360" max="4608" width="8" style="70"/>
    <col min="4609" max="4609" width="15.75" style="70" customWidth="1"/>
    <col min="4610" max="4610" width="33.375" style="70" customWidth="1"/>
    <col min="4611" max="4613" width="17.25" style="70" customWidth="1"/>
    <col min="4614" max="4615" width="6" style="70" customWidth="1"/>
    <col min="4616" max="4864" width="8" style="70"/>
    <col min="4865" max="4865" width="15.75" style="70" customWidth="1"/>
    <col min="4866" max="4866" width="33.375" style="70" customWidth="1"/>
    <col min="4867" max="4869" width="17.25" style="70" customWidth="1"/>
    <col min="4870" max="4871" width="6" style="70" customWidth="1"/>
    <col min="4872" max="5120" width="8" style="70"/>
    <col min="5121" max="5121" width="15.75" style="70" customWidth="1"/>
    <col min="5122" max="5122" width="33.375" style="70" customWidth="1"/>
    <col min="5123" max="5125" width="17.25" style="70" customWidth="1"/>
    <col min="5126" max="5127" width="6" style="70" customWidth="1"/>
    <col min="5128" max="5376" width="8" style="70"/>
    <col min="5377" max="5377" width="15.75" style="70" customWidth="1"/>
    <col min="5378" max="5378" width="33.375" style="70" customWidth="1"/>
    <col min="5379" max="5381" width="17.25" style="70" customWidth="1"/>
    <col min="5382" max="5383" width="6" style="70" customWidth="1"/>
    <col min="5384" max="5632" width="8" style="70"/>
    <col min="5633" max="5633" width="15.75" style="70" customWidth="1"/>
    <col min="5634" max="5634" width="33.375" style="70" customWidth="1"/>
    <col min="5635" max="5637" width="17.25" style="70" customWidth="1"/>
    <col min="5638" max="5639" width="6" style="70" customWidth="1"/>
    <col min="5640" max="5888" width="8" style="70"/>
    <col min="5889" max="5889" width="15.75" style="70" customWidth="1"/>
    <col min="5890" max="5890" width="33.375" style="70" customWidth="1"/>
    <col min="5891" max="5893" width="17.25" style="70" customWidth="1"/>
    <col min="5894" max="5895" width="6" style="70" customWidth="1"/>
    <col min="5896" max="6144" width="8" style="70"/>
    <col min="6145" max="6145" width="15.75" style="70" customWidth="1"/>
    <col min="6146" max="6146" width="33.375" style="70" customWidth="1"/>
    <col min="6147" max="6149" width="17.25" style="70" customWidth="1"/>
    <col min="6150" max="6151" width="6" style="70" customWidth="1"/>
    <col min="6152" max="6400" width="8" style="70"/>
    <col min="6401" max="6401" width="15.75" style="70" customWidth="1"/>
    <col min="6402" max="6402" width="33.375" style="70" customWidth="1"/>
    <col min="6403" max="6405" width="17.25" style="70" customWidth="1"/>
    <col min="6406" max="6407" width="6" style="70" customWidth="1"/>
    <col min="6408" max="6656" width="8" style="70"/>
    <col min="6657" max="6657" width="15.75" style="70" customWidth="1"/>
    <col min="6658" max="6658" width="33.375" style="70" customWidth="1"/>
    <col min="6659" max="6661" width="17.25" style="70" customWidth="1"/>
    <col min="6662" max="6663" width="6" style="70" customWidth="1"/>
    <col min="6664" max="6912" width="8" style="70"/>
    <col min="6913" max="6913" width="15.75" style="70" customWidth="1"/>
    <col min="6914" max="6914" width="33.375" style="70" customWidth="1"/>
    <col min="6915" max="6917" width="17.25" style="70" customWidth="1"/>
    <col min="6918" max="6919" width="6" style="70" customWidth="1"/>
    <col min="6920" max="7168" width="8" style="70"/>
    <col min="7169" max="7169" width="15.75" style="70" customWidth="1"/>
    <col min="7170" max="7170" width="33.375" style="70" customWidth="1"/>
    <col min="7171" max="7173" width="17.25" style="70" customWidth="1"/>
    <col min="7174" max="7175" width="6" style="70" customWidth="1"/>
    <col min="7176" max="7424" width="8" style="70"/>
    <col min="7425" max="7425" width="15.75" style="70" customWidth="1"/>
    <col min="7426" max="7426" width="33.375" style="70" customWidth="1"/>
    <col min="7427" max="7429" width="17.25" style="70" customWidth="1"/>
    <col min="7430" max="7431" width="6" style="70" customWidth="1"/>
    <col min="7432" max="7680" width="8" style="70"/>
    <col min="7681" max="7681" width="15.75" style="70" customWidth="1"/>
    <col min="7682" max="7682" width="33.375" style="70" customWidth="1"/>
    <col min="7683" max="7685" width="17.25" style="70" customWidth="1"/>
    <col min="7686" max="7687" width="6" style="70" customWidth="1"/>
    <col min="7688" max="7936" width="8" style="70"/>
    <col min="7937" max="7937" width="15.75" style="70" customWidth="1"/>
    <col min="7938" max="7938" width="33.375" style="70" customWidth="1"/>
    <col min="7939" max="7941" width="17.25" style="70" customWidth="1"/>
    <col min="7942" max="7943" width="6" style="70" customWidth="1"/>
    <col min="7944" max="8192" width="8" style="70"/>
    <col min="8193" max="8193" width="15.75" style="70" customWidth="1"/>
    <col min="8194" max="8194" width="33.375" style="70" customWidth="1"/>
    <col min="8195" max="8197" width="17.25" style="70" customWidth="1"/>
    <col min="8198" max="8199" width="6" style="70" customWidth="1"/>
    <col min="8200" max="8448" width="8" style="70"/>
    <col min="8449" max="8449" width="15.75" style="70" customWidth="1"/>
    <col min="8450" max="8450" width="33.375" style="70" customWidth="1"/>
    <col min="8451" max="8453" width="17.25" style="70" customWidth="1"/>
    <col min="8454" max="8455" width="6" style="70" customWidth="1"/>
    <col min="8456" max="8704" width="8" style="70"/>
    <col min="8705" max="8705" width="15.75" style="70" customWidth="1"/>
    <col min="8706" max="8706" width="33.375" style="70" customWidth="1"/>
    <col min="8707" max="8709" width="17.25" style="70" customWidth="1"/>
    <col min="8710" max="8711" width="6" style="70" customWidth="1"/>
    <col min="8712" max="8960" width="8" style="70"/>
    <col min="8961" max="8961" width="15.75" style="70" customWidth="1"/>
    <col min="8962" max="8962" width="33.375" style="70" customWidth="1"/>
    <col min="8963" max="8965" width="17.25" style="70" customWidth="1"/>
    <col min="8966" max="8967" width="6" style="70" customWidth="1"/>
    <col min="8968" max="9216" width="8" style="70"/>
    <col min="9217" max="9217" width="15.75" style="70" customWidth="1"/>
    <col min="9218" max="9218" width="33.375" style="70" customWidth="1"/>
    <col min="9219" max="9221" width="17.25" style="70" customWidth="1"/>
    <col min="9222" max="9223" width="6" style="70" customWidth="1"/>
    <col min="9224" max="9472" width="8" style="70"/>
    <col min="9473" max="9473" width="15.75" style="70" customWidth="1"/>
    <col min="9474" max="9474" width="33.375" style="70" customWidth="1"/>
    <col min="9475" max="9477" width="17.25" style="70" customWidth="1"/>
    <col min="9478" max="9479" width="6" style="70" customWidth="1"/>
    <col min="9480" max="9728" width="8" style="70"/>
    <col min="9729" max="9729" width="15.75" style="70" customWidth="1"/>
    <col min="9730" max="9730" width="33.375" style="70" customWidth="1"/>
    <col min="9731" max="9733" width="17.25" style="70" customWidth="1"/>
    <col min="9734" max="9735" width="6" style="70" customWidth="1"/>
    <col min="9736" max="9984" width="8" style="70"/>
    <col min="9985" max="9985" width="15.75" style="70" customWidth="1"/>
    <col min="9986" max="9986" width="33.375" style="70" customWidth="1"/>
    <col min="9987" max="9989" width="17.25" style="70" customWidth="1"/>
    <col min="9990" max="9991" width="6" style="70" customWidth="1"/>
    <col min="9992" max="10240" width="8" style="70"/>
    <col min="10241" max="10241" width="15.75" style="70" customWidth="1"/>
    <col min="10242" max="10242" width="33.375" style="70" customWidth="1"/>
    <col min="10243" max="10245" width="17.25" style="70" customWidth="1"/>
    <col min="10246" max="10247" width="6" style="70" customWidth="1"/>
    <col min="10248" max="10496" width="8" style="70"/>
    <col min="10497" max="10497" width="15.75" style="70" customWidth="1"/>
    <col min="10498" max="10498" width="33.375" style="70" customWidth="1"/>
    <col min="10499" max="10501" width="17.25" style="70" customWidth="1"/>
    <col min="10502" max="10503" width="6" style="70" customWidth="1"/>
    <col min="10504" max="10752" width="8" style="70"/>
    <col min="10753" max="10753" width="15.75" style="70" customWidth="1"/>
    <col min="10754" max="10754" width="33.375" style="70" customWidth="1"/>
    <col min="10755" max="10757" width="17.25" style="70" customWidth="1"/>
    <col min="10758" max="10759" width="6" style="70" customWidth="1"/>
    <col min="10760" max="11008" width="8" style="70"/>
    <col min="11009" max="11009" width="15.75" style="70" customWidth="1"/>
    <col min="11010" max="11010" width="33.375" style="70" customWidth="1"/>
    <col min="11011" max="11013" width="17.25" style="70" customWidth="1"/>
    <col min="11014" max="11015" width="6" style="70" customWidth="1"/>
    <col min="11016" max="11264" width="8" style="70"/>
    <col min="11265" max="11265" width="15.75" style="70" customWidth="1"/>
    <col min="11266" max="11266" width="33.375" style="70" customWidth="1"/>
    <col min="11267" max="11269" width="17.25" style="70" customWidth="1"/>
    <col min="11270" max="11271" width="6" style="70" customWidth="1"/>
    <col min="11272" max="11520" width="8" style="70"/>
    <col min="11521" max="11521" width="15.75" style="70" customWidth="1"/>
    <col min="11522" max="11522" width="33.375" style="70" customWidth="1"/>
    <col min="11523" max="11525" width="17.25" style="70" customWidth="1"/>
    <col min="11526" max="11527" width="6" style="70" customWidth="1"/>
    <col min="11528" max="11776" width="8" style="70"/>
    <col min="11777" max="11777" width="15.75" style="70" customWidth="1"/>
    <col min="11778" max="11778" width="33.375" style="70" customWidth="1"/>
    <col min="11779" max="11781" width="17.25" style="70" customWidth="1"/>
    <col min="11782" max="11783" width="6" style="70" customWidth="1"/>
    <col min="11784" max="12032" width="8" style="70"/>
    <col min="12033" max="12033" width="15.75" style="70" customWidth="1"/>
    <col min="12034" max="12034" width="33.375" style="70" customWidth="1"/>
    <col min="12035" max="12037" width="17.25" style="70" customWidth="1"/>
    <col min="12038" max="12039" width="6" style="70" customWidth="1"/>
    <col min="12040" max="12288" width="8" style="70"/>
    <col min="12289" max="12289" width="15.75" style="70" customWidth="1"/>
    <col min="12290" max="12290" width="33.375" style="70" customWidth="1"/>
    <col min="12291" max="12293" width="17.25" style="70" customWidth="1"/>
    <col min="12294" max="12295" width="6" style="70" customWidth="1"/>
    <col min="12296" max="12544" width="8" style="70"/>
    <col min="12545" max="12545" width="15.75" style="70" customWidth="1"/>
    <col min="12546" max="12546" width="33.375" style="70" customWidth="1"/>
    <col min="12547" max="12549" width="17.25" style="70" customWidth="1"/>
    <col min="12550" max="12551" width="6" style="70" customWidth="1"/>
    <col min="12552" max="12800" width="8" style="70"/>
    <col min="12801" max="12801" width="15.75" style="70" customWidth="1"/>
    <col min="12802" max="12802" width="33.375" style="70" customWidth="1"/>
    <col min="12803" max="12805" width="17.25" style="70" customWidth="1"/>
    <col min="12806" max="12807" width="6" style="70" customWidth="1"/>
    <col min="12808" max="13056" width="8" style="70"/>
    <col min="13057" max="13057" width="15.75" style="70" customWidth="1"/>
    <col min="13058" max="13058" width="33.375" style="70" customWidth="1"/>
    <col min="13059" max="13061" width="17.25" style="70" customWidth="1"/>
    <col min="13062" max="13063" width="6" style="70" customWidth="1"/>
    <col min="13064" max="13312" width="8" style="70"/>
    <col min="13313" max="13313" width="15.75" style="70" customWidth="1"/>
    <col min="13314" max="13314" width="33.375" style="70" customWidth="1"/>
    <col min="13315" max="13317" width="17.25" style="70" customWidth="1"/>
    <col min="13318" max="13319" width="6" style="70" customWidth="1"/>
    <col min="13320" max="13568" width="8" style="70"/>
    <col min="13569" max="13569" width="15.75" style="70" customWidth="1"/>
    <col min="13570" max="13570" width="33.375" style="70" customWidth="1"/>
    <col min="13571" max="13573" width="17.25" style="70" customWidth="1"/>
    <col min="13574" max="13575" width="6" style="70" customWidth="1"/>
    <col min="13576" max="13824" width="8" style="70"/>
    <col min="13825" max="13825" width="15.75" style="70" customWidth="1"/>
    <col min="13826" max="13826" width="33.375" style="70" customWidth="1"/>
    <col min="13827" max="13829" width="17.25" style="70" customWidth="1"/>
    <col min="13830" max="13831" width="6" style="70" customWidth="1"/>
    <col min="13832" max="14080" width="8" style="70"/>
    <col min="14081" max="14081" width="15.75" style="70" customWidth="1"/>
    <col min="14082" max="14082" width="33.375" style="70" customWidth="1"/>
    <col min="14083" max="14085" width="17.25" style="70" customWidth="1"/>
    <col min="14086" max="14087" width="6" style="70" customWidth="1"/>
    <col min="14088" max="14336" width="8" style="70"/>
    <col min="14337" max="14337" width="15.75" style="70" customWidth="1"/>
    <col min="14338" max="14338" width="33.375" style="70" customWidth="1"/>
    <col min="14339" max="14341" width="17.25" style="70" customWidth="1"/>
    <col min="14342" max="14343" width="6" style="70" customWidth="1"/>
    <col min="14344" max="14592" width="8" style="70"/>
    <col min="14593" max="14593" width="15.75" style="70" customWidth="1"/>
    <col min="14594" max="14594" width="33.375" style="70" customWidth="1"/>
    <col min="14595" max="14597" width="17.25" style="70" customWidth="1"/>
    <col min="14598" max="14599" width="6" style="70" customWidth="1"/>
    <col min="14600" max="14848" width="8" style="70"/>
    <col min="14849" max="14849" width="15.75" style="70" customWidth="1"/>
    <col min="14850" max="14850" width="33.375" style="70" customWidth="1"/>
    <col min="14851" max="14853" width="17.25" style="70" customWidth="1"/>
    <col min="14854" max="14855" width="6" style="70" customWidth="1"/>
    <col min="14856" max="15104" width="8" style="70"/>
    <col min="15105" max="15105" width="15.75" style="70" customWidth="1"/>
    <col min="15106" max="15106" width="33.375" style="70" customWidth="1"/>
    <col min="15107" max="15109" width="17.25" style="70" customWidth="1"/>
    <col min="15110" max="15111" width="6" style="70" customWidth="1"/>
    <col min="15112" max="15360" width="8" style="70"/>
    <col min="15361" max="15361" width="15.75" style="70" customWidth="1"/>
    <col min="15362" max="15362" width="33.375" style="70" customWidth="1"/>
    <col min="15363" max="15365" width="17.25" style="70" customWidth="1"/>
    <col min="15366" max="15367" width="6" style="70" customWidth="1"/>
    <col min="15368" max="15616" width="8" style="70"/>
    <col min="15617" max="15617" width="15.75" style="70" customWidth="1"/>
    <col min="15618" max="15618" width="33.375" style="70" customWidth="1"/>
    <col min="15619" max="15621" width="17.25" style="70" customWidth="1"/>
    <col min="15622" max="15623" width="6" style="70" customWidth="1"/>
    <col min="15624" max="15872" width="8" style="70"/>
    <col min="15873" max="15873" width="15.75" style="70" customWidth="1"/>
    <col min="15874" max="15874" width="33.375" style="70" customWidth="1"/>
    <col min="15875" max="15877" width="17.25" style="70" customWidth="1"/>
    <col min="15878" max="15879" width="6" style="70" customWidth="1"/>
    <col min="15880" max="16128" width="8" style="70"/>
    <col min="16129" max="16129" width="15.75" style="70" customWidth="1"/>
    <col min="16130" max="16130" width="33.375" style="70" customWidth="1"/>
    <col min="16131" max="16133" width="17.25" style="70" customWidth="1"/>
    <col min="16134" max="16135" width="6" style="70" customWidth="1"/>
    <col min="16136" max="16384" width="8" style="70"/>
  </cols>
  <sheetData>
    <row r="1" spans="1:6" s="64" customFormat="1" ht="14.25" customHeight="1">
      <c r="A1" s="62" t="s">
        <v>194</v>
      </c>
      <c r="B1" s="63"/>
    </row>
    <row r="2" spans="1:6" s="64" customFormat="1" ht="39.950000000000003" customHeight="1">
      <c r="A2" s="65" t="s">
        <v>151</v>
      </c>
      <c r="B2" s="65"/>
      <c r="C2" s="65"/>
      <c r="D2" s="65"/>
      <c r="E2" s="65"/>
    </row>
    <row r="3" spans="1:6" s="64" customFormat="1" ht="22.7" customHeight="1">
      <c r="E3" s="66" t="s">
        <v>162</v>
      </c>
    </row>
    <row r="4" spans="1:6" s="64" customFormat="1" ht="22.7" customHeight="1">
      <c r="A4" s="67" t="s">
        <v>152</v>
      </c>
      <c r="B4" s="67" t="s">
        <v>34</v>
      </c>
      <c r="C4" s="67" t="s">
        <v>92</v>
      </c>
      <c r="D4" s="67" t="s">
        <v>89</v>
      </c>
      <c r="E4" s="67" t="s">
        <v>90</v>
      </c>
    </row>
    <row r="5" spans="1:6" s="64" customFormat="1" ht="22.7" customHeight="1">
      <c r="A5" s="67" t="s">
        <v>195</v>
      </c>
      <c r="B5" s="67" t="s">
        <v>195</v>
      </c>
      <c r="C5" s="67">
        <v>1</v>
      </c>
      <c r="D5" s="67">
        <v>2</v>
      </c>
      <c r="E5" s="67">
        <v>3</v>
      </c>
    </row>
    <row r="6" spans="1:6" s="64" customFormat="1" ht="22.7" customHeight="1">
      <c r="A6" s="68"/>
      <c r="B6" s="74" t="s">
        <v>196</v>
      </c>
      <c r="C6" s="75">
        <f>D6+E6</f>
        <v>76.25</v>
      </c>
      <c r="D6" s="76">
        <f>SUM(D7:D20)</f>
        <v>76.25</v>
      </c>
      <c r="E6" s="76">
        <f>SUM(E7:E20)</f>
        <v>0</v>
      </c>
    </row>
    <row r="7" spans="1:6" s="64" customFormat="1" ht="14.25" customHeight="1">
      <c r="A7" s="67">
        <f t="shared" ref="A7:A20" si="0">ROW()-6</f>
        <v>1</v>
      </c>
      <c r="B7" s="77" t="s">
        <v>197</v>
      </c>
      <c r="C7" s="75">
        <f>D7+E7</f>
        <v>27.46</v>
      </c>
      <c r="D7" s="76">
        <v>27.46</v>
      </c>
      <c r="E7" s="76"/>
    </row>
    <row r="8" spans="1:6" s="64" customFormat="1" ht="14.25" customHeight="1">
      <c r="A8" s="67">
        <f t="shared" si="0"/>
        <v>2</v>
      </c>
      <c r="B8" s="77" t="s">
        <v>198</v>
      </c>
      <c r="C8" s="75">
        <f t="shared" ref="C8:C20" si="1">D8+E8</f>
        <v>0</v>
      </c>
      <c r="D8" s="76"/>
      <c r="E8" s="76"/>
    </row>
    <row r="9" spans="1:6" s="64" customFormat="1" ht="14.25" customHeight="1">
      <c r="A9" s="67">
        <f t="shared" si="0"/>
        <v>3</v>
      </c>
      <c r="B9" s="77" t="s">
        <v>210</v>
      </c>
      <c r="C9" s="75">
        <f t="shared" si="1"/>
        <v>1.3</v>
      </c>
      <c r="D9" s="76">
        <v>1.3</v>
      </c>
      <c r="E9" s="76"/>
    </row>
    <row r="10" spans="1:6" s="64" customFormat="1" ht="14.25" customHeight="1">
      <c r="A10" s="67">
        <f t="shared" si="0"/>
        <v>4</v>
      </c>
      <c r="B10" s="77" t="s">
        <v>199</v>
      </c>
      <c r="C10" s="75">
        <f t="shared" si="1"/>
        <v>3</v>
      </c>
      <c r="D10" s="76">
        <v>3</v>
      </c>
      <c r="E10" s="76"/>
    </row>
    <row r="11" spans="1:6" s="64" customFormat="1" ht="14.25" customHeight="1">
      <c r="A11" s="67">
        <f t="shared" si="0"/>
        <v>5</v>
      </c>
      <c r="B11" s="77" t="s">
        <v>200</v>
      </c>
      <c r="C11" s="75">
        <f t="shared" si="1"/>
        <v>5.9</v>
      </c>
      <c r="D11" s="76">
        <v>5.9</v>
      </c>
      <c r="E11" s="76"/>
      <c r="F11" s="69"/>
    </row>
    <row r="12" spans="1:6" s="64" customFormat="1" ht="14.25" customHeight="1">
      <c r="A12" s="67">
        <f t="shared" si="0"/>
        <v>6</v>
      </c>
      <c r="B12" s="77" t="s">
        <v>201</v>
      </c>
      <c r="C12" s="75">
        <f t="shared" si="1"/>
        <v>3.9</v>
      </c>
      <c r="D12" s="76">
        <v>3.9</v>
      </c>
      <c r="E12" s="76"/>
      <c r="F12" s="69"/>
    </row>
    <row r="13" spans="1:6" s="64" customFormat="1" ht="14.25" customHeight="1">
      <c r="A13" s="67">
        <f t="shared" si="0"/>
        <v>7</v>
      </c>
      <c r="B13" s="77" t="s">
        <v>202</v>
      </c>
      <c r="C13" s="75">
        <f t="shared" si="1"/>
        <v>11.26</v>
      </c>
      <c r="D13" s="76">
        <v>11.26</v>
      </c>
      <c r="E13" s="76"/>
      <c r="F13" s="69"/>
    </row>
    <row r="14" spans="1:6" s="64" customFormat="1" ht="15">
      <c r="A14" s="67">
        <f t="shared" si="0"/>
        <v>8</v>
      </c>
      <c r="B14" s="77" t="s">
        <v>203</v>
      </c>
      <c r="C14" s="75">
        <f t="shared" si="1"/>
        <v>0</v>
      </c>
      <c r="D14" s="76"/>
      <c r="E14" s="76"/>
      <c r="F14" s="69"/>
    </row>
    <row r="15" spans="1:6" s="64" customFormat="1" ht="15">
      <c r="A15" s="67">
        <f t="shared" si="0"/>
        <v>9</v>
      </c>
      <c r="B15" s="77" t="s">
        <v>204</v>
      </c>
      <c r="C15" s="75">
        <f t="shared" si="1"/>
        <v>10</v>
      </c>
      <c r="D15" s="76">
        <v>10</v>
      </c>
      <c r="E15" s="76"/>
      <c r="F15" s="69"/>
    </row>
    <row r="16" spans="1:6" s="64" customFormat="1" ht="15">
      <c r="A16" s="67">
        <f t="shared" si="0"/>
        <v>10</v>
      </c>
      <c r="B16" s="77" t="s">
        <v>205</v>
      </c>
      <c r="C16" s="75">
        <f t="shared" si="1"/>
        <v>2.5</v>
      </c>
      <c r="D16" s="76">
        <v>2.5</v>
      </c>
      <c r="E16" s="76"/>
      <c r="F16" s="69"/>
    </row>
    <row r="17" spans="1:6" s="64" customFormat="1" ht="15">
      <c r="A17" s="67">
        <f t="shared" si="0"/>
        <v>11</v>
      </c>
      <c r="B17" s="77" t="s">
        <v>144</v>
      </c>
      <c r="C17" s="75">
        <f t="shared" si="1"/>
        <v>2</v>
      </c>
      <c r="D17" s="76">
        <v>2</v>
      </c>
      <c r="E17" s="76"/>
      <c r="F17" s="69"/>
    </row>
    <row r="18" spans="1:6" s="64" customFormat="1" ht="15">
      <c r="A18" s="67">
        <f t="shared" si="0"/>
        <v>12</v>
      </c>
      <c r="B18" s="77" t="s">
        <v>206</v>
      </c>
      <c r="C18" s="75">
        <f t="shared" si="1"/>
        <v>2</v>
      </c>
      <c r="D18" s="76">
        <v>2</v>
      </c>
      <c r="E18" s="76"/>
      <c r="F18" s="69"/>
    </row>
    <row r="19" spans="1:6" s="64" customFormat="1" ht="15">
      <c r="A19" s="67">
        <f t="shared" si="0"/>
        <v>13</v>
      </c>
      <c r="B19" s="77" t="s">
        <v>207</v>
      </c>
      <c r="C19" s="75">
        <f t="shared" si="1"/>
        <v>0</v>
      </c>
      <c r="D19" s="76"/>
      <c r="E19" s="76"/>
    </row>
    <row r="20" spans="1:6" s="64" customFormat="1" ht="15">
      <c r="A20" s="67">
        <f t="shared" si="0"/>
        <v>14</v>
      </c>
      <c r="B20" s="77" t="s">
        <v>247</v>
      </c>
      <c r="C20" s="75">
        <f t="shared" si="1"/>
        <v>6.93</v>
      </c>
      <c r="D20" s="76">
        <v>6.93</v>
      </c>
      <c r="E20" s="76"/>
    </row>
  </sheetData>
  <mergeCells count="1">
    <mergeCell ref="A2:E2"/>
  </mergeCells>
  <phoneticPr fontId="13" type="noConversion"/>
  <hyperlinks>
    <hyperlink ref="A1" location="目录!A1" display="返回"/>
  </hyperlinks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6" sqref="B16"/>
    </sheetView>
  </sheetViews>
  <sheetFormatPr defaultColWidth="10" defaultRowHeight="13.5"/>
  <cols>
    <col min="1" max="1" width="53.375" customWidth="1"/>
    <col min="2" max="2" width="66.875" customWidth="1"/>
  </cols>
  <sheetData>
    <row r="1" spans="1:2" ht="14.25" customHeight="1">
      <c r="A1" s="1"/>
      <c r="B1" s="1"/>
    </row>
    <row r="2" spans="1:2" ht="39.950000000000003" customHeight="1">
      <c r="A2" s="42" t="s">
        <v>153</v>
      </c>
      <c r="B2" s="42"/>
    </row>
    <row r="3" spans="1:2" ht="14.25" customHeight="1">
      <c r="A3" s="1"/>
      <c r="B3" s="7" t="s">
        <v>163</v>
      </c>
    </row>
    <row r="4" spans="1:2" ht="22.7" customHeight="1">
      <c r="A4" s="71" t="s">
        <v>34</v>
      </c>
      <c r="B4" s="71" t="s">
        <v>35</v>
      </c>
    </row>
    <row r="5" spans="1:2" ht="22.7" customHeight="1">
      <c r="A5" s="72" t="s">
        <v>208</v>
      </c>
      <c r="B5" s="73">
        <v>480</v>
      </c>
    </row>
    <row r="6" spans="1:2" ht="25.5" customHeight="1">
      <c r="A6" s="60" t="s">
        <v>209</v>
      </c>
      <c r="B6" s="56">
        <v>60</v>
      </c>
    </row>
  </sheetData>
  <mergeCells count="1">
    <mergeCell ref="A2:B2"/>
  </mergeCells>
  <phoneticPr fontId="13" type="noConversion"/>
  <pageMargins left="0.75" right="0.75" top="0.268999993801117" bottom="0.26899999380111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5" sqref="B5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42" t="s">
        <v>154</v>
      </c>
      <c r="B2" s="42"/>
      <c r="C2" s="42"/>
      <c r="D2" s="42"/>
      <c r="E2" s="42"/>
    </row>
    <row r="3" spans="1:5" ht="22.7" customHeight="1">
      <c r="A3" s="2"/>
      <c r="B3" s="2"/>
      <c r="C3" s="2"/>
      <c r="D3" s="2"/>
      <c r="E3" s="3" t="s">
        <v>31</v>
      </c>
    </row>
    <row r="4" spans="1:5" ht="22.7" customHeight="1">
      <c r="A4" s="4" t="s">
        <v>132</v>
      </c>
      <c r="B4" s="4" t="s">
        <v>92</v>
      </c>
      <c r="C4" s="4" t="s">
        <v>155</v>
      </c>
      <c r="D4" s="4" t="s">
        <v>156</v>
      </c>
      <c r="E4" s="4" t="s">
        <v>157</v>
      </c>
    </row>
    <row r="5" spans="1:5" ht="22.7" customHeight="1">
      <c r="A5" s="5"/>
      <c r="B5" s="6">
        <f>C5+D5</f>
        <v>3996.86</v>
      </c>
      <c r="C5" s="6">
        <v>3456.86</v>
      </c>
      <c r="D5" s="6">
        <v>540</v>
      </c>
      <c r="E5" s="6"/>
    </row>
  </sheetData>
  <mergeCells count="1">
    <mergeCell ref="A2:E2"/>
  </mergeCells>
  <phoneticPr fontId="13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2023-02-27T02:33:00Z</dcterms:created>
  <dcterms:modified xsi:type="dcterms:W3CDTF">2023-03-06T08:54:15Z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D2C710B2E28844778659F7DBFDFB20CC</vt:lpwstr>
  </property>
  <property fmtid="{D5CDD505-2E9C-101B-9397-08002B2CF9AE}" pid="3" name="KSOProductBuildVer">
    <vt:lpwstr>2052-11.1.0.11744</vt:lpwstr>
  </property>
</Properties>
</file>