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1"/>
  </bookViews>
  <sheets>
    <sheet name="统计表" sheetId="2" r:id="rId1"/>
    <sheet name="资金表 (2)" sheetId="3" r:id="rId2"/>
  </sheets>
  <definedNames>
    <definedName name="_xlnm._FilterDatabase" localSheetId="1" hidden="1">'资金表 (2)'!$A$3:$O$26</definedName>
    <definedName name="_xlnm.Print_Titles" localSheetId="1">'资金表 (2)'!$A$2:$IG$3</definedName>
    <definedName name="_xlnm.Print_Area" localSheetId="1">'资金表 (2)'!$A$1:$N$26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姚世敏</t>
        </r>
      </text>
    </comment>
  </commentList>
</comments>
</file>

<file path=xl/sharedStrings.xml><?xml version="1.0" encoding="utf-8"?>
<sst xmlns="http://schemas.openxmlformats.org/spreadsheetml/2006/main" count="142" uniqueCount="78">
  <si>
    <t>附件1</t>
  </si>
  <si>
    <t>丁家沟镇2023年4月份农村低保资金发放统计表</t>
  </si>
  <si>
    <t xml:space="preserve"> 单位(盖章)                                                                                 2023年3月21日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</si>
  <si>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</si>
  <si>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</si>
  <si>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</si>
  <si>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</si>
  <si>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</si>
  <si>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</si>
  <si>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</si>
  <si>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</si>
  <si>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</si>
  <si>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</si>
  <si>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</si>
  <si>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</si>
  <si>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南门村</t>
  </si>
  <si>
    <t>郝川村</t>
  </si>
  <si>
    <t>窑沟村</t>
  </si>
  <si>
    <t>金滩村</t>
  </si>
  <si>
    <t>荔峡村</t>
  </si>
  <si>
    <t>梁庄村</t>
  </si>
  <si>
    <t>慢湾村</t>
  </si>
  <si>
    <t>沈屲村</t>
  </si>
  <si>
    <t>马岔村</t>
  </si>
  <si>
    <t>线川村</t>
  </si>
  <si>
    <t>负责人:</t>
  </si>
  <si>
    <t>王龙</t>
  </si>
  <si>
    <t>审核人:</t>
  </si>
  <si>
    <t>李文峰</t>
  </si>
  <si>
    <t>经办人:</t>
  </si>
  <si>
    <t>霍雪萍</t>
  </si>
  <si>
    <t>丁家沟镇金滩村2023年4月份农村低保资金发放登记表</t>
  </si>
  <si>
    <t>姓名</t>
  </si>
  <si>
    <t>性别</t>
  </si>
  <si>
    <t>家庭
人口</t>
  </si>
  <si>
    <t>保障
人口数</t>
  </si>
  <si>
    <t>其中</t>
  </si>
  <si>
    <t>家庭4月保障金</t>
  </si>
  <si>
    <t>月
人均
补差</t>
  </si>
  <si>
    <t xml:space="preserve">家庭地址
</t>
  </si>
  <si>
    <t>纳入低保时间</t>
  </si>
  <si>
    <t>备注（1或0）</t>
  </si>
  <si>
    <t>一类</t>
  </si>
  <si>
    <t>二类</t>
  </si>
  <si>
    <t>三类</t>
  </si>
  <si>
    <t>四类</t>
  </si>
  <si>
    <t>陈珍</t>
  </si>
  <si>
    <t>男</t>
  </si>
  <si>
    <t>丁家沟镇金滩村</t>
  </si>
  <si>
    <t>2013.7.1</t>
  </si>
  <si>
    <t>李敬</t>
  </si>
  <si>
    <t>郑宝贤</t>
  </si>
  <si>
    <t>景伟</t>
  </si>
  <si>
    <t>税海霞</t>
  </si>
  <si>
    <t>女</t>
  </si>
  <si>
    <t>郑世忠</t>
  </si>
  <si>
    <t>刘志军</t>
  </si>
  <si>
    <t>席科</t>
  </si>
  <si>
    <t>李淑珍</t>
  </si>
  <si>
    <t>郑梅芳</t>
  </si>
  <si>
    <t>贺宗彩</t>
  </si>
  <si>
    <t>曹发海</t>
  </si>
  <si>
    <t>姚勇</t>
  </si>
  <si>
    <t>曹志龙</t>
  </si>
  <si>
    <t>2016.7.1</t>
  </si>
  <si>
    <t>陈有良</t>
  </si>
  <si>
    <t>2017.7.1</t>
  </si>
  <si>
    <t>郑怀义</t>
  </si>
  <si>
    <t>陈强</t>
  </si>
  <si>
    <t>2018.6.1</t>
  </si>
  <si>
    <t>马彦玺</t>
  </si>
  <si>
    <t>2019.1.1</t>
  </si>
  <si>
    <t>马世福</t>
  </si>
  <si>
    <t>2019.7.1</t>
  </si>
  <si>
    <t>王金娥</t>
  </si>
  <si>
    <t>2020.7.1</t>
  </si>
  <si>
    <t>姚军</t>
  </si>
  <si>
    <t>2022.4.1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</si>
</sst>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0.00;[Red]0.00"/>
    <numFmt numFmtId="180" formatCode="0.0000_);[Red]\(0.0000\)"/>
    <numFmt numFmtId="181" formatCode="0.0000;[Red]0.0000"/>
  </numFmts>
  <fonts count="4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</font>
    <font>
      <sz val="18"/>
      <name val="宋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13" borderId="1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ont="0" applyFill="0" applyBorder="0" applyAlignment="0" applyProtection="0"/>
    <xf numFmtId="0" fontId="5" fillId="0" borderId="0"/>
    <xf numFmtId="0" fontId="46" fillId="0" borderId="0"/>
    <xf numFmtId="0" fontId="46" fillId="0" borderId="0"/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2" fillId="0" borderId="3" xfId="1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3" fillId="0" borderId="3" xfId="1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4" fillId="0" borderId="3" xfId="19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8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81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8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2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9" xfId="52"/>
    <cellStyle name="常规_Sheet1" xfId="53"/>
    <cellStyle name="常规_Sheet1_1_Sheet1" xfId="54"/>
    <cellStyle name="常规_Sheet1_1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view="pageBreakPreview" zoomScaleNormal="100" workbookViewId="0">
      <selection activeCell="I30" sqref="I30"/>
    </sheetView>
  </sheetViews>
  <sheetFormatPr defaultColWidth="9" defaultRowHeight="15.6"/>
  <cols>
    <col min="1" max="1" width="4.12962962962963" style="52" customWidth="1"/>
    <col min="2" max="2" width="8" style="52" customWidth="1"/>
    <col min="3" max="6" width="5.5" style="52" customWidth="1"/>
    <col min="7" max="7" width="7.37962962962963" style="52" customWidth="1"/>
    <col min="8" max="9" width="5.5" style="52" customWidth="1"/>
    <col min="10" max="10" width="8.37962962962963" style="52" customWidth="1"/>
    <col min="11" max="11" width="5.5" style="52" customWidth="1"/>
    <col min="12" max="12" width="5.5" style="53" customWidth="1"/>
    <col min="13" max="13" width="6.75" style="54" customWidth="1"/>
    <col min="14" max="15" width="5.5" style="53" customWidth="1"/>
    <col min="16" max="16" width="6.87962962962963" style="53" customWidth="1"/>
    <col min="17" max="17" width="11.1296296296296" style="53" customWidth="1"/>
    <col min="18" max="18" width="7.12962962962963" style="55" customWidth="1"/>
    <col min="19" max="251" width="9" style="6"/>
    <col min="252" max="16384" width="9" style="56"/>
  </cols>
  <sheetData>
    <row r="1" s="50" customFormat="1" ht="18.75" customHeight="1" spans="1:18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="6" customFormat="1" ht="24" customHeight="1" spans="1:25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76"/>
      <c r="IR2" s="56"/>
    </row>
    <row r="3" s="6" customFormat="1" ht="20.1" customHeight="1" spans="1:25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77"/>
      <c r="IR3" s="56"/>
    </row>
    <row r="4" s="6" customFormat="1" ht="20.1" customHeight="1" spans="1:18">
      <c r="A4" s="60" t="s">
        <v>3</v>
      </c>
      <c r="B4" s="60" t="s">
        <v>4</v>
      </c>
      <c r="C4" s="60" t="s">
        <v>5</v>
      </c>
      <c r="D4" s="60"/>
      <c r="E4" s="61" t="s">
        <v>6</v>
      </c>
      <c r="F4" s="62"/>
      <c r="G4" s="63"/>
      <c r="H4" s="61" t="s">
        <v>7</v>
      </c>
      <c r="I4" s="62"/>
      <c r="J4" s="63"/>
      <c r="K4" s="61" t="s">
        <v>8</v>
      </c>
      <c r="L4" s="62"/>
      <c r="M4" s="63"/>
      <c r="N4" s="61" t="s">
        <v>9</v>
      </c>
      <c r="O4" s="62"/>
      <c r="P4" s="63"/>
      <c r="Q4" s="78" t="s">
        <v>10</v>
      </c>
      <c r="R4" s="79" t="s">
        <v>11</v>
      </c>
    </row>
    <row r="5" s="6" customFormat="1" ht="20.1" customHeight="1" spans="1:18">
      <c r="A5" s="60"/>
      <c r="B5" s="60"/>
      <c r="C5" s="60" t="s">
        <v>12</v>
      </c>
      <c r="D5" s="60" t="s">
        <v>13</v>
      </c>
      <c r="E5" s="60" t="s">
        <v>12</v>
      </c>
      <c r="F5" s="60" t="s">
        <v>13</v>
      </c>
      <c r="G5" s="60" t="s">
        <v>14</v>
      </c>
      <c r="H5" s="60" t="s">
        <v>12</v>
      </c>
      <c r="I5" s="60" t="s">
        <v>13</v>
      </c>
      <c r="J5" s="60" t="s">
        <v>14</v>
      </c>
      <c r="K5" s="60" t="s">
        <v>12</v>
      </c>
      <c r="L5" s="60" t="s">
        <v>13</v>
      </c>
      <c r="M5" s="70" t="s">
        <v>14</v>
      </c>
      <c r="N5" s="60" t="s">
        <v>12</v>
      </c>
      <c r="O5" s="60" t="s">
        <v>13</v>
      </c>
      <c r="P5" s="60" t="s">
        <v>14</v>
      </c>
      <c r="Q5" s="78"/>
      <c r="R5" s="79"/>
    </row>
    <row r="6" s="51" customFormat="1" ht="20.1" customHeight="1" spans="1:18">
      <c r="A6" s="64">
        <v>1</v>
      </c>
      <c r="B6" s="65" t="s">
        <v>15</v>
      </c>
      <c r="C6" s="66">
        <f t="shared" ref="C6:C15" si="0">E6+H6+K6+N6</f>
        <v>30</v>
      </c>
      <c r="D6" s="66">
        <f t="shared" ref="D6:D15" si="1">F6+I6+L6+O6</f>
        <v>72</v>
      </c>
      <c r="E6" s="67">
        <v>8</v>
      </c>
      <c r="F6" s="67">
        <v>9</v>
      </c>
      <c r="G6" s="67">
        <f>F6*439</f>
        <v>3951</v>
      </c>
      <c r="H6" s="67">
        <v>14</v>
      </c>
      <c r="I6" s="67">
        <v>39</v>
      </c>
      <c r="J6" s="66">
        <f>I6*417</f>
        <v>16263</v>
      </c>
      <c r="K6" s="67">
        <v>8</v>
      </c>
      <c r="L6" s="71">
        <v>24</v>
      </c>
      <c r="M6" s="72">
        <f>L6*84</f>
        <v>2016</v>
      </c>
      <c r="N6" s="71">
        <v>0</v>
      </c>
      <c r="O6" s="71">
        <v>0</v>
      </c>
      <c r="P6" s="71">
        <f>58*O6</f>
        <v>0</v>
      </c>
      <c r="Q6" s="72">
        <f t="shared" ref="Q6:Q15" si="2">G6+J6+M6+P6</f>
        <v>22230</v>
      </c>
      <c r="R6" s="80"/>
    </row>
    <row r="7" s="51" customFormat="1" ht="20.1" customHeight="1" spans="1:18">
      <c r="A7" s="64">
        <v>2</v>
      </c>
      <c r="B7" s="65" t="s">
        <v>16</v>
      </c>
      <c r="C7" s="66">
        <f t="shared" si="0"/>
        <v>15</v>
      </c>
      <c r="D7" s="66">
        <f t="shared" si="1"/>
        <v>54</v>
      </c>
      <c r="E7" s="67">
        <v>2</v>
      </c>
      <c r="F7" s="67">
        <v>6</v>
      </c>
      <c r="G7" s="67">
        <f t="shared" ref="G7:G15" si="3">F7*439</f>
        <v>2634</v>
      </c>
      <c r="H7" s="67">
        <v>8</v>
      </c>
      <c r="I7" s="67">
        <v>27</v>
      </c>
      <c r="J7" s="66">
        <f t="shared" ref="J7:J15" si="4">I7*417</f>
        <v>11259</v>
      </c>
      <c r="K7" s="67">
        <v>5</v>
      </c>
      <c r="L7" s="71">
        <v>21</v>
      </c>
      <c r="M7" s="72">
        <f t="shared" ref="M7:M15" si="5">L7*84</f>
        <v>1764</v>
      </c>
      <c r="N7" s="71">
        <v>0</v>
      </c>
      <c r="O7" s="71">
        <v>0</v>
      </c>
      <c r="P7" s="71">
        <f t="shared" ref="P7:P16" si="6">58*O7</f>
        <v>0</v>
      </c>
      <c r="Q7" s="72">
        <f t="shared" si="2"/>
        <v>15657</v>
      </c>
      <c r="R7" s="80"/>
    </row>
    <row r="8" s="51" customFormat="1" ht="20.1" customHeight="1" spans="1:18">
      <c r="A8" s="64">
        <v>3</v>
      </c>
      <c r="B8" s="65" t="s">
        <v>17</v>
      </c>
      <c r="C8" s="66">
        <f t="shared" si="0"/>
        <v>20</v>
      </c>
      <c r="D8" s="66">
        <f t="shared" si="1"/>
        <v>51</v>
      </c>
      <c r="E8" s="67">
        <v>2</v>
      </c>
      <c r="F8" s="67">
        <v>4</v>
      </c>
      <c r="G8" s="67">
        <f t="shared" si="3"/>
        <v>1756</v>
      </c>
      <c r="H8" s="67">
        <v>12</v>
      </c>
      <c r="I8" s="67">
        <v>29</v>
      </c>
      <c r="J8" s="66">
        <f t="shared" si="4"/>
        <v>12093</v>
      </c>
      <c r="K8" s="67">
        <v>6</v>
      </c>
      <c r="L8" s="71">
        <v>18</v>
      </c>
      <c r="M8" s="72">
        <f t="shared" si="5"/>
        <v>1512</v>
      </c>
      <c r="N8" s="71">
        <v>0</v>
      </c>
      <c r="O8" s="71">
        <v>0</v>
      </c>
      <c r="P8" s="71">
        <f t="shared" si="6"/>
        <v>0</v>
      </c>
      <c r="Q8" s="72">
        <f t="shared" si="2"/>
        <v>15361</v>
      </c>
      <c r="R8" s="80"/>
    </row>
    <row r="9" s="51" customFormat="1" ht="20.1" customHeight="1" spans="1:18">
      <c r="A9" s="64">
        <v>4</v>
      </c>
      <c r="B9" s="65" t="s">
        <v>18</v>
      </c>
      <c r="C9" s="66">
        <f t="shared" si="0"/>
        <v>21</v>
      </c>
      <c r="D9" s="66">
        <f t="shared" si="1"/>
        <v>68</v>
      </c>
      <c r="E9" s="67">
        <v>4</v>
      </c>
      <c r="F9" s="67">
        <v>10</v>
      </c>
      <c r="G9" s="67">
        <f t="shared" si="3"/>
        <v>4390</v>
      </c>
      <c r="H9" s="67">
        <v>8</v>
      </c>
      <c r="I9" s="67">
        <v>26</v>
      </c>
      <c r="J9" s="66">
        <f t="shared" si="4"/>
        <v>10842</v>
      </c>
      <c r="K9" s="67">
        <v>9</v>
      </c>
      <c r="L9" s="71">
        <v>32</v>
      </c>
      <c r="M9" s="72">
        <f t="shared" si="5"/>
        <v>2688</v>
      </c>
      <c r="N9" s="71">
        <v>0</v>
      </c>
      <c r="O9" s="71">
        <v>0</v>
      </c>
      <c r="P9" s="71">
        <f t="shared" si="6"/>
        <v>0</v>
      </c>
      <c r="Q9" s="72">
        <f t="shared" si="2"/>
        <v>17920</v>
      </c>
      <c r="R9" s="80"/>
    </row>
    <row r="10" s="51" customFormat="1" ht="20.1" customHeight="1" spans="1:18">
      <c r="A10" s="64">
        <v>5</v>
      </c>
      <c r="B10" s="65" t="s">
        <v>19</v>
      </c>
      <c r="C10" s="66">
        <f t="shared" si="0"/>
        <v>25</v>
      </c>
      <c r="D10" s="66">
        <f t="shared" si="1"/>
        <v>60</v>
      </c>
      <c r="E10" s="67">
        <v>8</v>
      </c>
      <c r="F10" s="67">
        <v>11</v>
      </c>
      <c r="G10" s="67">
        <f t="shared" si="3"/>
        <v>4829</v>
      </c>
      <c r="H10" s="67">
        <v>9</v>
      </c>
      <c r="I10" s="67">
        <v>28</v>
      </c>
      <c r="J10" s="66">
        <f t="shared" si="4"/>
        <v>11676</v>
      </c>
      <c r="K10" s="67">
        <v>7</v>
      </c>
      <c r="L10" s="71">
        <v>20</v>
      </c>
      <c r="M10" s="72">
        <f t="shared" si="5"/>
        <v>1680</v>
      </c>
      <c r="N10" s="71">
        <v>1</v>
      </c>
      <c r="O10" s="71">
        <v>1</v>
      </c>
      <c r="P10" s="71">
        <f t="shared" si="6"/>
        <v>58</v>
      </c>
      <c r="Q10" s="72">
        <f t="shared" si="2"/>
        <v>18243</v>
      </c>
      <c r="R10" s="80"/>
    </row>
    <row r="11" s="6" customFormat="1" ht="20.1" customHeight="1" spans="1:18">
      <c r="A11" s="65">
        <v>6</v>
      </c>
      <c r="B11" s="65" t="s">
        <v>20</v>
      </c>
      <c r="C11" s="67">
        <f t="shared" si="0"/>
        <v>30</v>
      </c>
      <c r="D11" s="67">
        <f t="shared" si="1"/>
        <v>69</v>
      </c>
      <c r="E11" s="67">
        <v>5</v>
      </c>
      <c r="F11" s="67">
        <v>5</v>
      </c>
      <c r="G11" s="67">
        <f t="shared" si="3"/>
        <v>2195</v>
      </c>
      <c r="H11" s="67">
        <v>13</v>
      </c>
      <c r="I11" s="67">
        <v>26</v>
      </c>
      <c r="J11" s="66">
        <f t="shared" si="4"/>
        <v>10842</v>
      </c>
      <c r="K11" s="67">
        <v>8</v>
      </c>
      <c r="L11" s="71">
        <v>27</v>
      </c>
      <c r="M11" s="72">
        <f t="shared" si="5"/>
        <v>2268</v>
      </c>
      <c r="N11" s="71">
        <v>4</v>
      </c>
      <c r="O11" s="71">
        <v>11</v>
      </c>
      <c r="P11" s="71">
        <f t="shared" si="6"/>
        <v>638</v>
      </c>
      <c r="Q11" s="71">
        <f t="shared" si="2"/>
        <v>15943</v>
      </c>
      <c r="R11" s="81"/>
    </row>
    <row r="12" s="6" customFormat="1" ht="20.1" customHeight="1" spans="1:18">
      <c r="A12" s="65">
        <v>7</v>
      </c>
      <c r="B12" s="65" t="s">
        <v>21</v>
      </c>
      <c r="C12" s="67">
        <f t="shared" si="0"/>
        <v>37</v>
      </c>
      <c r="D12" s="67">
        <f t="shared" si="1"/>
        <v>93</v>
      </c>
      <c r="E12" s="67">
        <v>3</v>
      </c>
      <c r="F12" s="67">
        <v>8</v>
      </c>
      <c r="G12" s="67">
        <f t="shared" si="3"/>
        <v>3512</v>
      </c>
      <c r="H12" s="67">
        <v>15</v>
      </c>
      <c r="I12" s="67">
        <v>40</v>
      </c>
      <c r="J12" s="66">
        <f t="shared" si="4"/>
        <v>16680</v>
      </c>
      <c r="K12" s="67">
        <v>15</v>
      </c>
      <c r="L12" s="71">
        <v>41</v>
      </c>
      <c r="M12" s="72">
        <f t="shared" si="5"/>
        <v>3444</v>
      </c>
      <c r="N12" s="71">
        <v>4</v>
      </c>
      <c r="O12" s="71">
        <v>4</v>
      </c>
      <c r="P12" s="71">
        <f t="shared" si="6"/>
        <v>232</v>
      </c>
      <c r="Q12" s="71">
        <f t="shared" si="2"/>
        <v>23868</v>
      </c>
      <c r="R12" s="81"/>
    </row>
    <row r="13" s="6" customFormat="1" ht="20.1" customHeight="1" spans="1:18">
      <c r="A13" s="65">
        <v>8</v>
      </c>
      <c r="B13" s="65" t="s">
        <v>22</v>
      </c>
      <c r="C13" s="67">
        <f t="shared" si="0"/>
        <v>31</v>
      </c>
      <c r="D13" s="67">
        <f t="shared" si="1"/>
        <v>94</v>
      </c>
      <c r="E13" s="67">
        <v>6</v>
      </c>
      <c r="F13" s="67">
        <v>8</v>
      </c>
      <c r="G13" s="67">
        <f t="shared" si="3"/>
        <v>3512</v>
      </c>
      <c r="H13" s="67">
        <v>9</v>
      </c>
      <c r="I13" s="67">
        <v>30</v>
      </c>
      <c r="J13" s="66">
        <f t="shared" si="4"/>
        <v>12510</v>
      </c>
      <c r="K13" s="67">
        <v>14</v>
      </c>
      <c r="L13" s="71">
        <v>43</v>
      </c>
      <c r="M13" s="72">
        <f t="shared" si="5"/>
        <v>3612</v>
      </c>
      <c r="N13" s="71">
        <v>2</v>
      </c>
      <c r="O13" s="71">
        <v>13</v>
      </c>
      <c r="P13" s="71">
        <f t="shared" si="6"/>
        <v>754</v>
      </c>
      <c r="Q13" s="71">
        <f t="shared" si="2"/>
        <v>20388</v>
      </c>
      <c r="R13" s="81"/>
    </row>
    <row r="14" s="6" customFormat="1" ht="20.1" customHeight="1" spans="1:18">
      <c r="A14" s="65">
        <v>9</v>
      </c>
      <c r="B14" s="65" t="s">
        <v>23</v>
      </c>
      <c r="C14" s="67">
        <f t="shared" si="0"/>
        <v>45</v>
      </c>
      <c r="D14" s="67">
        <f t="shared" si="1"/>
        <v>123</v>
      </c>
      <c r="E14" s="67">
        <v>8</v>
      </c>
      <c r="F14" s="67">
        <v>10</v>
      </c>
      <c r="G14" s="67">
        <f t="shared" si="3"/>
        <v>4390</v>
      </c>
      <c r="H14" s="67">
        <v>18</v>
      </c>
      <c r="I14" s="67">
        <v>43</v>
      </c>
      <c r="J14" s="66">
        <f t="shared" si="4"/>
        <v>17931</v>
      </c>
      <c r="K14" s="67">
        <v>14</v>
      </c>
      <c r="L14" s="71">
        <v>47</v>
      </c>
      <c r="M14" s="72">
        <f t="shared" si="5"/>
        <v>3948</v>
      </c>
      <c r="N14" s="71">
        <v>5</v>
      </c>
      <c r="O14" s="71">
        <v>23</v>
      </c>
      <c r="P14" s="71">
        <f t="shared" si="6"/>
        <v>1334</v>
      </c>
      <c r="Q14" s="71">
        <f t="shared" si="2"/>
        <v>27603</v>
      </c>
      <c r="R14" s="81"/>
    </row>
    <row r="15" s="51" customFormat="1" ht="20.1" customHeight="1" spans="1:18">
      <c r="A15" s="64">
        <v>10</v>
      </c>
      <c r="B15" s="65" t="s">
        <v>24</v>
      </c>
      <c r="C15" s="66">
        <f t="shared" si="0"/>
        <v>28</v>
      </c>
      <c r="D15" s="66">
        <f t="shared" si="1"/>
        <v>77</v>
      </c>
      <c r="E15" s="67">
        <v>7</v>
      </c>
      <c r="F15" s="67">
        <v>13</v>
      </c>
      <c r="G15" s="67">
        <f t="shared" si="3"/>
        <v>5707</v>
      </c>
      <c r="H15" s="67">
        <v>10</v>
      </c>
      <c r="I15" s="67">
        <v>30</v>
      </c>
      <c r="J15" s="66">
        <f t="shared" si="4"/>
        <v>12510</v>
      </c>
      <c r="K15" s="67">
        <v>11</v>
      </c>
      <c r="L15" s="71">
        <v>34</v>
      </c>
      <c r="M15" s="72">
        <f t="shared" si="5"/>
        <v>2856</v>
      </c>
      <c r="N15" s="71">
        <v>0</v>
      </c>
      <c r="O15" s="71">
        <v>0</v>
      </c>
      <c r="P15" s="71">
        <f t="shared" si="6"/>
        <v>0</v>
      </c>
      <c r="Q15" s="72">
        <f t="shared" si="2"/>
        <v>21073</v>
      </c>
      <c r="R15" s="80"/>
    </row>
    <row r="16" s="6" customFormat="1" ht="20.1" customHeight="1" spans="1:18">
      <c r="A16" s="64"/>
      <c r="B16" s="64"/>
      <c r="C16" s="66">
        <f>SUM(C6:C15)</f>
        <v>282</v>
      </c>
      <c r="D16" s="66">
        <f t="shared" ref="D16:Q16" si="7">SUM(D6:D15)</f>
        <v>761</v>
      </c>
      <c r="E16" s="66">
        <f t="shared" si="7"/>
        <v>53</v>
      </c>
      <c r="F16" s="66">
        <f t="shared" si="7"/>
        <v>84</v>
      </c>
      <c r="G16" s="66">
        <f t="shared" si="7"/>
        <v>36876</v>
      </c>
      <c r="H16" s="66">
        <f t="shared" si="7"/>
        <v>116</v>
      </c>
      <c r="I16" s="66">
        <f t="shared" si="7"/>
        <v>318</v>
      </c>
      <c r="J16" s="66">
        <f t="shared" si="7"/>
        <v>132606</v>
      </c>
      <c r="K16" s="66">
        <f t="shared" si="7"/>
        <v>97</v>
      </c>
      <c r="L16" s="66">
        <f t="shared" si="7"/>
        <v>307</v>
      </c>
      <c r="M16" s="66">
        <f t="shared" si="7"/>
        <v>25788</v>
      </c>
      <c r="N16" s="66">
        <f t="shared" si="7"/>
        <v>16</v>
      </c>
      <c r="O16" s="66">
        <f t="shared" si="7"/>
        <v>52</v>
      </c>
      <c r="P16" s="71">
        <f t="shared" si="6"/>
        <v>3016</v>
      </c>
      <c r="Q16" s="66">
        <f t="shared" si="7"/>
        <v>198286</v>
      </c>
      <c r="R16" s="81"/>
    </row>
    <row r="17" s="6" customFormat="1" ht="30" customHeight="1" spans="1:18">
      <c r="A17" s="68"/>
      <c r="B17" s="69" t="s">
        <v>25</v>
      </c>
      <c r="C17" s="69"/>
      <c r="D17" s="1" t="s">
        <v>26</v>
      </c>
      <c r="E17" s="1"/>
      <c r="F17" s="1"/>
      <c r="G17" s="1"/>
      <c r="H17" s="69" t="s">
        <v>27</v>
      </c>
      <c r="I17" s="69"/>
      <c r="J17" s="1" t="s">
        <v>28</v>
      </c>
      <c r="L17" s="73"/>
      <c r="M17" s="74"/>
      <c r="N17" s="73"/>
      <c r="O17" s="75" t="s">
        <v>29</v>
      </c>
      <c r="P17" s="75"/>
      <c r="Q17" s="53" t="s">
        <v>30</v>
      </c>
      <c r="R17" s="82"/>
    </row>
  </sheetData>
  <mergeCells count="16">
    <mergeCell ref="A1:R1"/>
    <mergeCell ref="A2:R2"/>
    <mergeCell ref="A3:R3"/>
    <mergeCell ref="C4:D4"/>
    <mergeCell ref="E4:G4"/>
    <mergeCell ref="H4:J4"/>
    <mergeCell ref="K4:M4"/>
    <mergeCell ref="N4:P4"/>
    <mergeCell ref="A16:B16"/>
    <mergeCell ref="B17:C17"/>
    <mergeCell ref="H17:I17"/>
    <mergeCell ref="O17:P17"/>
    <mergeCell ref="A4:A5"/>
    <mergeCell ref="B4:B5"/>
    <mergeCell ref="Q4:Q5"/>
    <mergeCell ref="R4:R5"/>
  </mergeCells>
  <printOptions horizontalCentered="1"/>
  <pageMargins left="0.751388888888889" right="0.751388888888889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26"/>
  <sheetViews>
    <sheetView tabSelected="1" view="pageBreakPreview" zoomScaleNormal="85" workbookViewId="0">
      <pane ySplit="3" topLeftCell="A4" activePane="bottomLeft" state="frozen"/>
      <selection/>
      <selection pane="bottomLeft" activeCell="T18" sqref="T18"/>
    </sheetView>
  </sheetViews>
  <sheetFormatPr defaultColWidth="9" defaultRowHeight="12" customHeight="1"/>
  <cols>
    <col min="1" max="1" width="4.37962962962963" style="6" customWidth="1"/>
    <col min="2" max="2" width="6.25" style="6" customWidth="1"/>
    <col min="3" max="3" width="5.37962962962963" style="6" customWidth="1"/>
    <col min="4" max="5" width="4.5" style="6" customWidth="1"/>
    <col min="6" max="6" width="3.37962962962963" style="6" customWidth="1"/>
    <col min="7" max="9" width="3.75" style="6" customWidth="1"/>
    <col min="10" max="10" width="6.75" style="7" customWidth="1"/>
    <col min="11" max="11" width="5.5" style="8" customWidth="1"/>
    <col min="12" max="12" width="19.8796296296296" style="6" customWidth="1"/>
    <col min="13" max="13" width="8.25" style="9" customWidth="1"/>
    <col min="14" max="14" width="5.75" style="10" customWidth="1"/>
    <col min="15" max="16384" width="9" style="6"/>
  </cols>
  <sheetData>
    <row r="1" ht="50" customHeight="1" spans="1:14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4"/>
      <c r="N1" s="35"/>
    </row>
    <row r="2" s="1" customFormat="1" ht="14.1" customHeight="1" spans="1:14">
      <c r="A2" s="12" t="s">
        <v>3</v>
      </c>
      <c r="B2" s="12" t="s">
        <v>32</v>
      </c>
      <c r="C2" s="12" t="s">
        <v>33</v>
      </c>
      <c r="D2" s="12" t="s">
        <v>34</v>
      </c>
      <c r="E2" s="12" t="s">
        <v>35</v>
      </c>
      <c r="F2" s="12" t="s">
        <v>36</v>
      </c>
      <c r="G2" s="12"/>
      <c r="H2" s="12"/>
      <c r="I2" s="12"/>
      <c r="J2" s="12" t="s">
        <v>37</v>
      </c>
      <c r="K2" s="36" t="s">
        <v>38</v>
      </c>
      <c r="L2" s="12" t="s">
        <v>39</v>
      </c>
      <c r="M2" s="37" t="s">
        <v>40</v>
      </c>
      <c r="N2" s="37" t="s">
        <v>41</v>
      </c>
    </row>
    <row r="3" s="1" customFormat="1" ht="26.1" customHeight="1" spans="1:14">
      <c r="A3" s="12"/>
      <c r="B3" s="12"/>
      <c r="C3" s="12"/>
      <c r="D3" s="12"/>
      <c r="E3" s="12"/>
      <c r="F3" s="12" t="s">
        <v>42</v>
      </c>
      <c r="G3" s="12" t="s">
        <v>43</v>
      </c>
      <c r="H3" s="12" t="s">
        <v>44</v>
      </c>
      <c r="I3" s="12" t="s">
        <v>45</v>
      </c>
      <c r="J3" s="12"/>
      <c r="K3" s="36"/>
      <c r="L3" s="12"/>
      <c r="M3" s="38"/>
      <c r="N3" s="38"/>
    </row>
    <row r="4" s="2" customFormat="1" customHeight="1" spans="1:14">
      <c r="A4" s="13">
        <v>1</v>
      </c>
      <c r="B4" s="14" t="s">
        <v>46</v>
      </c>
      <c r="C4" s="15" t="s">
        <v>47</v>
      </c>
      <c r="D4" s="14">
        <v>6</v>
      </c>
      <c r="E4" s="14">
        <v>6</v>
      </c>
      <c r="F4" s="16"/>
      <c r="G4" s="17"/>
      <c r="H4" s="16">
        <v>6</v>
      </c>
      <c r="I4" s="16"/>
      <c r="J4" s="13">
        <f t="shared" ref="J4:J16" si="0">K4*E4</f>
        <v>504</v>
      </c>
      <c r="K4" s="39">
        <v>84</v>
      </c>
      <c r="L4" s="40" t="s">
        <v>48</v>
      </c>
      <c r="M4" s="41" t="s">
        <v>49</v>
      </c>
      <c r="N4" s="42">
        <v>0</v>
      </c>
    </row>
    <row r="5" s="2" customFormat="1" customHeight="1" spans="1:14">
      <c r="A5" s="13">
        <v>2</v>
      </c>
      <c r="B5" s="14" t="s">
        <v>50</v>
      </c>
      <c r="C5" s="15" t="s">
        <v>47</v>
      </c>
      <c r="D5" s="14">
        <v>3</v>
      </c>
      <c r="E5" s="14">
        <v>3</v>
      </c>
      <c r="F5" s="16"/>
      <c r="G5" s="16">
        <v>3</v>
      </c>
      <c r="H5" s="17"/>
      <c r="I5" s="16"/>
      <c r="J5" s="13">
        <f t="shared" si="0"/>
        <v>1251</v>
      </c>
      <c r="K5" s="39">
        <v>417</v>
      </c>
      <c r="L5" s="40" t="s">
        <v>48</v>
      </c>
      <c r="M5" s="41" t="s">
        <v>49</v>
      </c>
      <c r="N5" s="17">
        <v>1</v>
      </c>
    </row>
    <row r="6" s="3" customFormat="1" customHeight="1" spans="1:14">
      <c r="A6" s="13">
        <v>3</v>
      </c>
      <c r="B6" s="14" t="s">
        <v>51</v>
      </c>
      <c r="C6" s="15" t="s">
        <v>47</v>
      </c>
      <c r="D6" s="14">
        <v>1</v>
      </c>
      <c r="E6" s="14">
        <v>1</v>
      </c>
      <c r="F6" s="16">
        <v>1</v>
      </c>
      <c r="G6" s="16"/>
      <c r="H6" s="16"/>
      <c r="I6" s="16"/>
      <c r="J6" s="13">
        <f t="shared" si="0"/>
        <v>439</v>
      </c>
      <c r="K6" s="39">
        <v>439</v>
      </c>
      <c r="L6" s="40" t="s">
        <v>48</v>
      </c>
      <c r="M6" s="41" t="s">
        <v>49</v>
      </c>
      <c r="N6" s="17">
        <v>1</v>
      </c>
    </row>
    <row r="7" s="2" customFormat="1" customHeight="1" spans="1:14">
      <c r="A7" s="13">
        <v>4</v>
      </c>
      <c r="B7" s="14" t="s">
        <v>52</v>
      </c>
      <c r="C7" s="15" t="s">
        <v>47</v>
      </c>
      <c r="D7" s="14">
        <v>2</v>
      </c>
      <c r="E7" s="14">
        <v>2</v>
      </c>
      <c r="F7" s="16"/>
      <c r="G7" s="17"/>
      <c r="H7" s="16">
        <v>2</v>
      </c>
      <c r="I7" s="16"/>
      <c r="J7" s="13">
        <f t="shared" si="0"/>
        <v>168</v>
      </c>
      <c r="K7" s="39">
        <v>84</v>
      </c>
      <c r="L7" s="40" t="s">
        <v>48</v>
      </c>
      <c r="M7" s="41" t="s">
        <v>49</v>
      </c>
      <c r="N7" s="17">
        <v>1</v>
      </c>
    </row>
    <row r="8" s="2" customFormat="1" customHeight="1" spans="1:14">
      <c r="A8" s="13">
        <v>5</v>
      </c>
      <c r="B8" s="14" t="s">
        <v>53</v>
      </c>
      <c r="C8" s="15" t="s">
        <v>54</v>
      </c>
      <c r="D8" s="14">
        <v>3</v>
      </c>
      <c r="E8" s="14">
        <v>3</v>
      </c>
      <c r="F8" s="16"/>
      <c r="G8" s="16"/>
      <c r="H8" s="16">
        <v>3</v>
      </c>
      <c r="I8" s="16"/>
      <c r="J8" s="13">
        <f t="shared" si="0"/>
        <v>252</v>
      </c>
      <c r="K8" s="39">
        <v>84</v>
      </c>
      <c r="L8" s="40" t="s">
        <v>48</v>
      </c>
      <c r="M8" s="41" t="s">
        <v>49</v>
      </c>
      <c r="N8" s="17">
        <v>1</v>
      </c>
    </row>
    <row r="9" s="2" customFormat="1" customHeight="1" spans="1:14">
      <c r="A9" s="13">
        <v>6</v>
      </c>
      <c r="B9" s="14" t="s">
        <v>55</v>
      </c>
      <c r="C9" s="15" t="s">
        <v>47</v>
      </c>
      <c r="D9" s="14">
        <v>3</v>
      </c>
      <c r="E9" s="14">
        <v>3</v>
      </c>
      <c r="F9" s="16">
        <v>3</v>
      </c>
      <c r="G9" s="16"/>
      <c r="H9" s="16"/>
      <c r="I9" s="16"/>
      <c r="J9" s="13">
        <f t="shared" si="0"/>
        <v>1317</v>
      </c>
      <c r="K9" s="39">
        <v>439</v>
      </c>
      <c r="L9" s="40" t="s">
        <v>48</v>
      </c>
      <c r="M9" s="41" t="s">
        <v>49</v>
      </c>
      <c r="N9" s="17">
        <v>1</v>
      </c>
    </row>
    <row r="10" s="3" customFormat="1" customHeight="1" spans="1:14">
      <c r="A10" s="13">
        <v>7</v>
      </c>
      <c r="B10" s="14" t="s">
        <v>56</v>
      </c>
      <c r="C10" s="15" t="s">
        <v>47</v>
      </c>
      <c r="D10" s="14">
        <v>3</v>
      </c>
      <c r="E10" s="14">
        <v>3</v>
      </c>
      <c r="F10" s="17"/>
      <c r="G10" s="16"/>
      <c r="H10" s="16">
        <v>3</v>
      </c>
      <c r="I10" s="16"/>
      <c r="J10" s="13">
        <f t="shared" si="0"/>
        <v>252</v>
      </c>
      <c r="K10" s="39">
        <v>84</v>
      </c>
      <c r="L10" s="40" t="s">
        <v>48</v>
      </c>
      <c r="M10" s="41" t="s">
        <v>49</v>
      </c>
      <c r="N10" s="17">
        <v>1</v>
      </c>
    </row>
    <row r="11" s="2" customFormat="1" customHeight="1" spans="1:14">
      <c r="A11" s="13">
        <v>8</v>
      </c>
      <c r="B11" s="14" t="s">
        <v>57</v>
      </c>
      <c r="C11" s="15" t="s">
        <v>47</v>
      </c>
      <c r="D11" s="14">
        <v>1</v>
      </c>
      <c r="E11" s="14">
        <v>1</v>
      </c>
      <c r="F11" s="17"/>
      <c r="G11" s="16">
        <v>1</v>
      </c>
      <c r="H11" s="17"/>
      <c r="I11" s="16"/>
      <c r="J11" s="13">
        <f t="shared" si="0"/>
        <v>417</v>
      </c>
      <c r="K11" s="39">
        <v>417</v>
      </c>
      <c r="L11" s="40" t="s">
        <v>48</v>
      </c>
      <c r="M11" s="41" t="s">
        <v>49</v>
      </c>
      <c r="N11" s="17">
        <v>1</v>
      </c>
    </row>
    <row r="12" s="2" customFormat="1" customHeight="1" spans="1:14">
      <c r="A12" s="13">
        <v>9</v>
      </c>
      <c r="B12" s="14" t="s">
        <v>58</v>
      </c>
      <c r="C12" s="15" t="s">
        <v>54</v>
      </c>
      <c r="D12" s="14">
        <v>3</v>
      </c>
      <c r="E12" s="14">
        <v>3</v>
      </c>
      <c r="F12" s="16">
        <v>3</v>
      </c>
      <c r="G12" s="16"/>
      <c r="H12" s="16"/>
      <c r="I12" s="16"/>
      <c r="J12" s="13">
        <f t="shared" si="0"/>
        <v>1317</v>
      </c>
      <c r="K12" s="39">
        <v>439</v>
      </c>
      <c r="L12" s="40" t="s">
        <v>48</v>
      </c>
      <c r="M12" s="41" t="s">
        <v>49</v>
      </c>
      <c r="N12" s="17">
        <v>1</v>
      </c>
    </row>
    <row r="13" s="2" customFormat="1" customHeight="1" spans="1:14">
      <c r="A13" s="13">
        <v>10</v>
      </c>
      <c r="B13" s="14" t="s">
        <v>59</v>
      </c>
      <c r="C13" s="15" t="s">
        <v>47</v>
      </c>
      <c r="D13" s="14">
        <v>2</v>
      </c>
      <c r="E13" s="14">
        <v>2</v>
      </c>
      <c r="F13" s="17"/>
      <c r="G13" s="16">
        <v>2</v>
      </c>
      <c r="H13" s="17"/>
      <c r="I13" s="16"/>
      <c r="J13" s="13">
        <f t="shared" si="0"/>
        <v>834</v>
      </c>
      <c r="K13" s="39">
        <v>417</v>
      </c>
      <c r="L13" s="40" t="s">
        <v>48</v>
      </c>
      <c r="M13" s="41" t="s">
        <v>49</v>
      </c>
      <c r="N13" s="17">
        <v>1</v>
      </c>
    </row>
    <row r="14" s="2" customFormat="1" customHeight="1" spans="1:14">
      <c r="A14" s="13">
        <v>11</v>
      </c>
      <c r="B14" s="14" t="s">
        <v>60</v>
      </c>
      <c r="C14" s="15" t="s">
        <v>54</v>
      </c>
      <c r="D14" s="14">
        <v>4</v>
      </c>
      <c r="E14" s="14">
        <v>4</v>
      </c>
      <c r="F14" s="16"/>
      <c r="G14" s="16">
        <v>4</v>
      </c>
      <c r="H14" s="17"/>
      <c r="I14" s="16"/>
      <c r="J14" s="13">
        <f t="shared" si="0"/>
        <v>1668</v>
      </c>
      <c r="K14" s="39">
        <v>417</v>
      </c>
      <c r="L14" s="40" t="s">
        <v>48</v>
      </c>
      <c r="M14" s="41" t="s">
        <v>49</v>
      </c>
      <c r="N14" s="17">
        <v>1</v>
      </c>
    </row>
    <row r="15" s="2" customFormat="1" customHeight="1" spans="1:14">
      <c r="A15" s="13">
        <v>12</v>
      </c>
      <c r="B15" s="14" t="s">
        <v>61</v>
      </c>
      <c r="C15" s="15" t="s">
        <v>47</v>
      </c>
      <c r="D15" s="14">
        <v>3</v>
      </c>
      <c r="E15" s="14">
        <v>3</v>
      </c>
      <c r="F15" s="16">
        <v>3</v>
      </c>
      <c r="G15" s="16"/>
      <c r="H15" s="16"/>
      <c r="I15" s="16"/>
      <c r="J15" s="13">
        <f t="shared" si="0"/>
        <v>1317</v>
      </c>
      <c r="K15" s="39">
        <v>439</v>
      </c>
      <c r="L15" s="40" t="s">
        <v>48</v>
      </c>
      <c r="M15" s="41" t="s">
        <v>49</v>
      </c>
      <c r="N15" s="17">
        <v>1</v>
      </c>
    </row>
    <row r="16" s="3" customFormat="1" customHeight="1" spans="1:14">
      <c r="A16" s="13">
        <v>13</v>
      </c>
      <c r="B16" s="14" t="s">
        <v>62</v>
      </c>
      <c r="C16" s="15" t="s">
        <v>47</v>
      </c>
      <c r="D16" s="14">
        <v>4</v>
      </c>
      <c r="E16" s="14">
        <v>4</v>
      </c>
      <c r="F16" s="16"/>
      <c r="G16" s="16">
        <v>4</v>
      </c>
      <c r="H16" s="16"/>
      <c r="I16" s="16"/>
      <c r="J16" s="13">
        <f t="shared" si="0"/>
        <v>1668</v>
      </c>
      <c r="K16" s="39">
        <v>417</v>
      </c>
      <c r="L16" s="40" t="s">
        <v>48</v>
      </c>
      <c r="M16" s="41" t="s">
        <v>49</v>
      </c>
      <c r="N16" s="17">
        <v>1</v>
      </c>
    </row>
    <row r="17" s="4" customFormat="1" customHeight="1" spans="1:14">
      <c r="A17" s="13">
        <v>14</v>
      </c>
      <c r="B17" s="18" t="s">
        <v>63</v>
      </c>
      <c r="C17" s="15" t="s">
        <v>47</v>
      </c>
      <c r="D17" s="19">
        <v>4</v>
      </c>
      <c r="E17" s="19">
        <v>4</v>
      </c>
      <c r="F17" s="16"/>
      <c r="G17" s="16"/>
      <c r="H17" s="19">
        <v>4</v>
      </c>
      <c r="I17" s="16"/>
      <c r="J17" s="13">
        <f>K17*E17</f>
        <v>336</v>
      </c>
      <c r="K17" s="39">
        <v>84</v>
      </c>
      <c r="L17" s="40" t="s">
        <v>48</v>
      </c>
      <c r="M17" s="41" t="s">
        <v>64</v>
      </c>
      <c r="N17" s="17">
        <v>1</v>
      </c>
    </row>
    <row r="18" s="2" customFormat="1" customHeight="1" spans="1:14">
      <c r="A18" s="13">
        <v>15</v>
      </c>
      <c r="B18" s="20" t="s">
        <v>65</v>
      </c>
      <c r="C18" s="15" t="s">
        <v>47</v>
      </c>
      <c r="D18" s="19">
        <v>4</v>
      </c>
      <c r="E18" s="19">
        <v>4</v>
      </c>
      <c r="F18" s="16"/>
      <c r="G18" s="16"/>
      <c r="H18" s="16">
        <v>4</v>
      </c>
      <c r="I18" s="16"/>
      <c r="J18" s="13">
        <f>K18*E18</f>
        <v>336</v>
      </c>
      <c r="K18" s="39">
        <v>84</v>
      </c>
      <c r="L18" s="40" t="s">
        <v>48</v>
      </c>
      <c r="M18" s="41" t="s">
        <v>66</v>
      </c>
      <c r="N18" s="17">
        <v>1</v>
      </c>
    </row>
    <row r="19" s="2" customFormat="1" customHeight="1" spans="1:14">
      <c r="A19" s="13">
        <v>16</v>
      </c>
      <c r="B19" s="14" t="s">
        <v>67</v>
      </c>
      <c r="C19" s="15" t="s">
        <v>47</v>
      </c>
      <c r="D19" s="19">
        <v>6</v>
      </c>
      <c r="E19" s="19">
        <v>6</v>
      </c>
      <c r="F19" s="19"/>
      <c r="G19" s="19"/>
      <c r="H19" s="16">
        <v>6</v>
      </c>
      <c r="I19" s="16"/>
      <c r="J19" s="13">
        <f>K19*E19</f>
        <v>504</v>
      </c>
      <c r="K19" s="39">
        <v>84</v>
      </c>
      <c r="L19" s="40" t="s">
        <v>48</v>
      </c>
      <c r="M19" s="41" t="s">
        <v>66</v>
      </c>
      <c r="N19" s="17">
        <v>1</v>
      </c>
    </row>
    <row r="20" s="3" customFormat="1" customHeight="1" spans="1:14">
      <c r="A20" s="13">
        <v>17</v>
      </c>
      <c r="B20" s="21" t="s">
        <v>68</v>
      </c>
      <c r="C20" s="15" t="s">
        <v>47</v>
      </c>
      <c r="D20" s="22">
        <v>1</v>
      </c>
      <c r="E20" s="22">
        <v>1</v>
      </c>
      <c r="F20" s="23"/>
      <c r="G20" s="22">
        <v>1</v>
      </c>
      <c r="H20" s="17"/>
      <c r="I20" s="22"/>
      <c r="J20" s="13">
        <f>K20*E20</f>
        <v>417</v>
      </c>
      <c r="K20" s="39">
        <v>417</v>
      </c>
      <c r="L20" s="40" t="s">
        <v>48</v>
      </c>
      <c r="M20" s="41" t="s">
        <v>69</v>
      </c>
      <c r="N20" s="17">
        <v>1</v>
      </c>
    </row>
    <row r="21" s="3" customFormat="1" customHeight="1" spans="1:14">
      <c r="A21" s="13">
        <v>18</v>
      </c>
      <c r="B21" s="17" t="s">
        <v>70</v>
      </c>
      <c r="C21" s="15" t="s">
        <v>47</v>
      </c>
      <c r="D21" s="22">
        <v>1</v>
      </c>
      <c r="E21" s="22">
        <v>1</v>
      </c>
      <c r="F21" s="16"/>
      <c r="G21" s="16"/>
      <c r="H21" s="22">
        <v>1</v>
      </c>
      <c r="I21" s="16"/>
      <c r="J21" s="13">
        <f>K21*E21</f>
        <v>84</v>
      </c>
      <c r="K21" s="39">
        <v>84</v>
      </c>
      <c r="L21" s="40" t="s">
        <v>48</v>
      </c>
      <c r="M21" s="41" t="s">
        <v>71</v>
      </c>
      <c r="N21" s="42">
        <v>0</v>
      </c>
    </row>
    <row r="22" s="2" customFormat="1" customHeight="1" spans="1:14">
      <c r="A22" s="13">
        <v>19</v>
      </c>
      <c r="B22" s="20" t="s">
        <v>72</v>
      </c>
      <c r="C22" s="15" t="s">
        <v>47</v>
      </c>
      <c r="D22" s="22">
        <v>3</v>
      </c>
      <c r="E22" s="22">
        <v>3</v>
      </c>
      <c r="F22" s="16"/>
      <c r="G22" s="23"/>
      <c r="H22" s="23">
        <v>3</v>
      </c>
      <c r="I22" s="17"/>
      <c r="J22" s="13">
        <f>K22*E22</f>
        <v>252</v>
      </c>
      <c r="K22" s="39">
        <v>84</v>
      </c>
      <c r="L22" s="40" t="s">
        <v>48</v>
      </c>
      <c r="M22" s="41" t="s">
        <v>73</v>
      </c>
      <c r="N22" s="42">
        <v>1</v>
      </c>
    </row>
    <row r="23" s="3" customFormat="1" customHeight="1" spans="1:14">
      <c r="A23" s="13">
        <v>20</v>
      </c>
      <c r="B23" s="24" t="s">
        <v>74</v>
      </c>
      <c r="C23" s="25" t="s">
        <v>54</v>
      </c>
      <c r="D23" s="26">
        <v>4</v>
      </c>
      <c r="E23" s="26">
        <v>4</v>
      </c>
      <c r="F23" s="27"/>
      <c r="G23" s="24">
        <v>4</v>
      </c>
      <c r="H23" s="24"/>
      <c r="I23" s="43"/>
      <c r="J23" s="44">
        <f>K23*E23</f>
        <v>1668</v>
      </c>
      <c r="K23" s="45">
        <v>417</v>
      </c>
      <c r="L23" s="40" t="s">
        <v>48</v>
      </c>
      <c r="M23" s="46" t="s">
        <v>75</v>
      </c>
      <c r="N23" s="47">
        <v>0</v>
      </c>
    </row>
    <row r="24" s="2" customFormat="1" customHeight="1" spans="1:14">
      <c r="A24" s="13">
        <v>21</v>
      </c>
      <c r="B24" s="28" t="s">
        <v>76</v>
      </c>
      <c r="C24" s="15" t="s">
        <v>47</v>
      </c>
      <c r="D24" s="29">
        <v>7</v>
      </c>
      <c r="E24" s="29">
        <v>7</v>
      </c>
      <c r="F24" s="16"/>
      <c r="G24" s="30">
        <v>7</v>
      </c>
      <c r="H24" s="17"/>
      <c r="I24" s="23"/>
      <c r="J24" s="13">
        <f>K24*E24</f>
        <v>2919</v>
      </c>
      <c r="K24" s="39">
        <v>417</v>
      </c>
      <c r="L24" s="40" t="s">
        <v>48</v>
      </c>
      <c r="M24" s="41" t="s">
        <v>77</v>
      </c>
      <c r="N24" s="42">
        <v>1</v>
      </c>
    </row>
    <row r="25" s="1" customFormat="1" ht="15" customHeight="1" spans="1:14">
      <c r="A25" s="13"/>
      <c r="B25" s="31"/>
      <c r="C25" s="31"/>
      <c r="D25" s="32">
        <f>SUM(D4:D24)</f>
        <v>68</v>
      </c>
      <c r="E25" s="32">
        <f t="shared" ref="E25:K25" si="1">SUM(E4:E24)</f>
        <v>68</v>
      </c>
      <c r="F25" s="32">
        <f t="shared" si="1"/>
        <v>10</v>
      </c>
      <c r="G25" s="32">
        <f t="shared" si="1"/>
        <v>26</v>
      </c>
      <c r="H25" s="32">
        <f t="shared" si="1"/>
        <v>32</v>
      </c>
      <c r="I25" s="32">
        <f t="shared" si="1"/>
        <v>0</v>
      </c>
      <c r="J25" s="32">
        <f t="shared" si="1"/>
        <v>17920</v>
      </c>
      <c r="K25" s="32">
        <f t="shared" si="1"/>
        <v>5848</v>
      </c>
      <c r="L25" s="31"/>
      <c r="M25" s="48"/>
      <c r="N25" s="49"/>
    </row>
    <row r="26" s="5" customFormat="1" ht="21" customHeight="1" spans="1:1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</sheetData>
  <autoFilter ref="A3:O26">
    <extLst/>
  </autoFilter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rintOptions horizontalCentered="1"/>
  <pageMargins left="0.389583333333333" right="0.389583333333333" top="0.35" bottom="0.389583333333333" header="0.200694444444444" footer="0.200694444444444"/>
  <pageSetup paperSize="9" fitToWidth="210" fitToHeight="297" orientation="landscape" horizontalDpi="6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资金表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若离</cp:lastModifiedBy>
  <dcterms:created xsi:type="dcterms:W3CDTF">2022-07-14T09:56:00Z</dcterms:created>
  <dcterms:modified xsi:type="dcterms:W3CDTF">2023-05-05T09:58:19Z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2DE2C1ACA11F453D9DBCA0286454896E_13</vt:lpwstr>
  </property>
</Properties>
</file>