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拟救助统计表" sheetId="2" state="hidden" r:id="rId1"/>
    <sheet name="拟救助统计表  " sheetId="18" r:id="rId2"/>
    <sheet name="Sheet2" sheetId="22" state="hidden" r:id="rId3"/>
  </sheets>
  <definedNames>
    <definedName name="_xlnm._FilterDatabase" localSheetId="2" hidden="1">Sheet2!$G$1:$G$103</definedName>
  </definedNames>
  <calcPr calcId="144525"/>
</workbook>
</file>

<file path=xl/sharedStrings.xml><?xml version="1.0" encoding="utf-8"?>
<sst xmlns="http://schemas.openxmlformats.org/spreadsheetml/2006/main" count="77" uniqueCount="38">
  <si>
    <r>
      <rPr>
        <sz val="18"/>
        <rFont val="方正小标宋简体"/>
        <charset val="134"/>
      </rPr>
      <t>翟家所镇2018年6月份农村低保</t>
    </r>
    <r>
      <rPr>
        <sz val="20"/>
        <color indexed="10"/>
        <rFont val="方正小标宋简体"/>
        <charset val="134"/>
      </rPr>
      <t>拟救助</t>
    </r>
    <r>
      <rPr>
        <sz val="18"/>
        <rFont val="方正小标宋简体"/>
        <charset val="134"/>
      </rPr>
      <t>统计表</t>
    </r>
  </si>
  <si>
    <t>单位(盖章)：翟家所镇人民政府                                                             2018年5月28日</t>
  </si>
  <si>
    <t>序号</t>
  </si>
  <si>
    <t>村(社区)</t>
  </si>
  <si>
    <t>合计</t>
  </si>
  <si>
    <t>一类(310元/人.月)</t>
  </si>
  <si>
    <t>二类(290元/人.月)</t>
  </si>
  <si>
    <t>三类(84元/人.月)</t>
  </si>
  <si>
    <t>四类(58元/人.月)</t>
  </si>
  <si>
    <t>本次下拨
1个月保障资金
小计(万元)</t>
  </si>
  <si>
    <t>备注</t>
  </si>
  <si>
    <t>户数</t>
  </si>
  <si>
    <t>人数</t>
  </si>
  <si>
    <t>资金</t>
  </si>
  <si>
    <t>平政社区</t>
  </si>
  <si>
    <t>翟所村</t>
  </si>
  <si>
    <t>观音村</t>
  </si>
  <si>
    <t>张城村</t>
  </si>
  <si>
    <t>六房村</t>
  </si>
  <si>
    <t>高咀村</t>
  </si>
  <si>
    <t>新智村</t>
  </si>
  <si>
    <t>焦河村</t>
  </si>
  <si>
    <t>陈湾村</t>
  </si>
  <si>
    <t>夏阳村</t>
  </si>
  <si>
    <t>张岔村</t>
  </si>
  <si>
    <t>塬坪村</t>
  </si>
  <si>
    <t>杜湾村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</si>
  <si>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</si>
  <si>
    <t>负责人:</t>
  </si>
  <si>
    <t xml:space="preserve"> </t>
  </si>
  <si>
    <t>审核人:</t>
  </si>
  <si>
    <t>经办人:</t>
  </si>
  <si>
    <t>翟家所镇塬坪村2022年1-3月份农村低保资金发放统计表</t>
  </si>
  <si>
    <t>单位(盖章)：                                                                           2021年12月29日</t>
  </si>
  <si>
    <t>一类(399元/人.月)</t>
  </si>
  <si>
    <t>二类(378元/人.月)</t>
  </si>
  <si>
    <t>本次下拨
月保障资金
小计(万元)</t>
  </si>
  <si>
    <t xml:space="preserve">   审核人:</t>
  </si>
</sst>
</file>

<file path=xl/styles.xml><?xml version="1.0" encoding="utf-8"?>
<styleSheet xmlns="http://schemas.openxmlformats.org/spreadsheetml/2006/main">
  <numFmts count="11">
    <numFmt numFmtId="176" formatCode="0_ "/>
    <numFmt numFmtId="177" formatCode="_ &quot;￥&quot;* #,##0.00_ ;_ &quot;￥&quot;* \-#,##0.00_ ;_ &quot;￥&quot;* \-??_ ;_ @_ "/>
    <numFmt numFmtId="178" formatCode="_ &quot;￥&quot;* #,##0_ ;_ &quot;￥&quot;* \-#,##0_ ;_ &quot;￥&quot;* \-_ ;_ @_ "/>
    <numFmt numFmtId="179" formatCode="_ * #,##0_ ;_ * \-#,##0_ ;_ * \-_ ;_ @_ "/>
    <numFmt numFmtId="180" formatCode="_ * #,##0.00_ ;_ * \-#,##0.00_ ;_ * \-??_ ;_ @_ "/>
    <numFmt numFmtId="181" formatCode="000000"/>
    <numFmt numFmtId="182" formatCode="0.0000_);[Red]\(0.0000\)"/>
    <numFmt numFmtId="183" formatCode="0_);[Red]\(0\)"/>
    <numFmt numFmtId="184" formatCode="0.0000;[Red]0.0000"/>
    <numFmt numFmtId="185" formatCode="0.0000_ "/>
    <numFmt numFmtId="186" formatCode="0;[Red]0"/>
  </numFmts>
  <fonts count="33">
    <font>
      <sz val="12"/>
      <name val="宋体"/>
      <charset val="134"/>
    </font>
    <font>
      <sz val="8"/>
      <name val="Arial"/>
      <charset val="0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.2"/>
      <color indexed="12"/>
      <name val="宋体"/>
      <charset val="134"/>
    </font>
    <font>
      <u/>
      <sz val="10.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20"/>
      <color indexed="10"/>
      <name val="方正小标宋简体"/>
      <charset val="13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10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91">
    <xf numFmtId="0" fontId="0" fillId="0" borderId="0" xfId="0">
      <alignment vertical="center"/>
    </xf>
    <xf numFmtId="181" fontId="1" fillId="0" borderId="1" xfId="62" applyNumberFormat="1" applyFont="1" applyFill="1" applyBorder="1" applyAlignment="1">
      <alignment horizontal="center" vertical="center"/>
    </xf>
    <xf numFmtId="181" fontId="1" fillId="2" borderId="1" xfId="6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81" fontId="1" fillId="0" borderId="0" xfId="6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1" fontId="1" fillId="2" borderId="0" xfId="62" applyNumberFormat="1" applyFont="1" applyFill="1" applyAlignment="1">
      <alignment horizontal="center" vertical="center"/>
    </xf>
    <xf numFmtId="181" fontId="1" fillId="0" borderId="0" xfId="62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8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8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8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83" fontId="9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83" fontId="8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8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18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8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18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8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5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83" fontId="8" fillId="4" borderId="1" xfId="0" applyNumberFormat="1" applyFont="1" applyFill="1" applyBorder="1" applyAlignment="1">
      <alignment horizontal="center" vertical="center" wrapText="1"/>
    </xf>
    <xf numFmtId="18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8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83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8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182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8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82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8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8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18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8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18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7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46" xfId="36"/>
    <cellStyle name="20% - 强调文字颜色 5" xfId="37" builtinId="46"/>
    <cellStyle name="强调文字颜色 1" xfId="38" builtinId="29"/>
    <cellStyle name="常规_Sheet1_1_Sheet5" xfId="3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_Sheet1_Sheet5" xfId="59"/>
    <cellStyle name="常规 2" xfId="60"/>
    <cellStyle name="常规 3" xfId="61"/>
    <cellStyle name="常规_Sheet1" xfId="62"/>
    <cellStyle name="常规_Sheet1_1" xfId="63"/>
    <cellStyle name="常规_Sheet1_3" xfId="64"/>
    <cellStyle name="常规 5" xfId="65"/>
    <cellStyle name="常规 2 6" xfId="66"/>
    <cellStyle name="常规 2 5" xfId="67"/>
    <cellStyle name="常规 18" xfId="68"/>
    <cellStyle name="好 2" xfId="69"/>
    <cellStyle name="常规 2 72" xfId="7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00B050"/>
      <color rgb="00C0C0C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topLeftCell="A4" workbookViewId="0">
      <selection activeCell="N51" sqref="N51"/>
    </sheetView>
  </sheetViews>
  <sheetFormatPr defaultColWidth="9" defaultRowHeight="14.25"/>
  <cols>
    <col min="1" max="1" width="5.125" style="19" customWidth="1"/>
    <col min="2" max="2" width="8.625" style="19" customWidth="1"/>
    <col min="3" max="4" width="7.5" style="19" customWidth="1"/>
    <col min="5" max="6" width="6.125" style="19" customWidth="1"/>
    <col min="7" max="7" width="6.75" style="19" customWidth="1"/>
    <col min="8" max="9" width="6.125" style="19" customWidth="1"/>
    <col min="10" max="10" width="6.75" style="19" customWidth="1"/>
    <col min="11" max="11" width="6.125" style="19" customWidth="1"/>
    <col min="12" max="12" width="6.75" style="20" customWidth="1"/>
    <col min="13" max="13" width="8.75" style="21" customWidth="1"/>
    <col min="14" max="14" width="8" style="20" customWidth="1"/>
    <col min="15" max="15" width="7.375" style="20" customWidth="1"/>
    <col min="16" max="16" width="8.625" style="20" customWidth="1"/>
    <col min="17" max="17" width="11.25" style="20" customWidth="1"/>
    <col min="18" max="18" width="13" style="22" customWidth="1"/>
    <col min="19" max="19" width="21.5" style="17" customWidth="1"/>
    <col min="20" max="253" width="9" style="19"/>
    <col min="254" max="254" width="9" style="23"/>
    <col min="255" max="16384" width="9" style="55"/>
  </cols>
  <sheetData>
    <row r="1" s="17" customFormat="1" ht="32.1" customHeight="1" spans="1:25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42"/>
      <c r="IT1" s="23"/>
    </row>
    <row r="2" s="17" customFormat="1" ht="24" customHeight="1" spans="1:25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3"/>
      <c r="IT2" s="23"/>
    </row>
    <row r="3" s="17" customFormat="1" ht="24" customHeight="1" spans="1:18">
      <c r="A3" s="57" t="s">
        <v>2</v>
      </c>
      <c r="B3" s="57" t="s">
        <v>3</v>
      </c>
      <c r="C3" s="57" t="s">
        <v>4</v>
      </c>
      <c r="D3" s="57"/>
      <c r="E3" s="58" t="s">
        <v>5</v>
      </c>
      <c r="F3" s="59"/>
      <c r="G3" s="60"/>
      <c r="H3" s="58" t="s">
        <v>6</v>
      </c>
      <c r="I3" s="59"/>
      <c r="J3" s="60"/>
      <c r="K3" s="58" t="s">
        <v>7</v>
      </c>
      <c r="L3" s="59"/>
      <c r="M3" s="60"/>
      <c r="N3" s="58" t="s">
        <v>8</v>
      </c>
      <c r="O3" s="59"/>
      <c r="P3" s="60"/>
      <c r="Q3" s="74" t="s">
        <v>9</v>
      </c>
      <c r="R3" s="75" t="s">
        <v>10</v>
      </c>
    </row>
    <row r="4" s="17" customFormat="1" ht="24" customHeight="1" spans="1:18">
      <c r="A4" s="57"/>
      <c r="B4" s="57"/>
      <c r="C4" s="57" t="s">
        <v>11</v>
      </c>
      <c r="D4" s="57" t="s">
        <v>12</v>
      </c>
      <c r="E4" s="57" t="s">
        <v>11</v>
      </c>
      <c r="F4" s="57" t="s">
        <v>12</v>
      </c>
      <c r="G4" s="57" t="s">
        <v>13</v>
      </c>
      <c r="H4" s="57" t="s">
        <v>11</v>
      </c>
      <c r="I4" s="57" t="s">
        <v>12</v>
      </c>
      <c r="J4" s="57" t="s">
        <v>13</v>
      </c>
      <c r="K4" s="57" t="s">
        <v>11</v>
      </c>
      <c r="L4" s="57" t="s">
        <v>12</v>
      </c>
      <c r="M4" s="70" t="s">
        <v>13</v>
      </c>
      <c r="N4" s="57" t="s">
        <v>11</v>
      </c>
      <c r="O4" s="57" t="s">
        <v>12</v>
      </c>
      <c r="P4" s="57" t="s">
        <v>13</v>
      </c>
      <c r="Q4" s="76"/>
      <c r="R4" s="75"/>
    </row>
    <row r="5" s="53" customFormat="1" ht="25" customHeight="1" spans="1:256">
      <c r="A5" s="61">
        <v>1</v>
      </c>
      <c r="B5" s="61" t="s">
        <v>14</v>
      </c>
      <c r="C5" s="62">
        <f>E5+H5+K5+N5</f>
        <v>26</v>
      </c>
      <c r="D5" s="62">
        <f>F5+I5+L5+O5</f>
        <v>91</v>
      </c>
      <c r="E5" s="62">
        <v>5</v>
      </c>
      <c r="F5" s="62">
        <v>12</v>
      </c>
      <c r="G5" s="62">
        <f>F5*310</f>
        <v>3720</v>
      </c>
      <c r="H5" s="62">
        <v>4</v>
      </c>
      <c r="I5" s="62">
        <v>19</v>
      </c>
      <c r="J5" s="62">
        <f>I5*290</f>
        <v>5510</v>
      </c>
      <c r="K5" s="62">
        <v>15</v>
      </c>
      <c r="L5" s="62">
        <v>52</v>
      </c>
      <c r="M5" s="71">
        <f>L5*84</f>
        <v>4368</v>
      </c>
      <c r="N5" s="62">
        <v>2</v>
      </c>
      <c r="O5" s="62">
        <v>8</v>
      </c>
      <c r="P5" s="62">
        <f>O5*58</f>
        <v>464</v>
      </c>
      <c r="Q5" s="77">
        <v>1.4062</v>
      </c>
      <c r="R5" s="78">
        <f>G5+J5+M5+P5</f>
        <v>14062</v>
      </c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85"/>
      <c r="IU5" s="86"/>
      <c r="IV5" s="86"/>
    </row>
    <row r="6" s="53" customFormat="1" ht="25" customHeight="1" spans="1:256">
      <c r="A6" s="61">
        <v>2</v>
      </c>
      <c r="B6" s="63" t="s">
        <v>15</v>
      </c>
      <c r="C6" s="62">
        <f t="shared" ref="C6:C17" si="0">E6+H6+K6+N6</f>
        <v>44</v>
      </c>
      <c r="D6" s="62">
        <f t="shared" ref="D6:D17" si="1">F6+I6+L6+O6</f>
        <v>188</v>
      </c>
      <c r="E6" s="64">
        <v>2</v>
      </c>
      <c r="F6" s="64">
        <v>3</v>
      </c>
      <c r="G6" s="62">
        <f t="shared" ref="G6:G17" si="2">F6*310</f>
        <v>930</v>
      </c>
      <c r="H6" s="64">
        <v>8</v>
      </c>
      <c r="I6" s="64">
        <v>26</v>
      </c>
      <c r="J6" s="62">
        <f t="shared" ref="J6:J17" si="3">I6*290</f>
        <v>7540</v>
      </c>
      <c r="K6" s="64">
        <v>29</v>
      </c>
      <c r="L6" s="64">
        <v>141</v>
      </c>
      <c r="M6" s="71">
        <f t="shared" ref="M6:M17" si="4">L6*84</f>
        <v>11844</v>
      </c>
      <c r="N6" s="64">
        <v>5</v>
      </c>
      <c r="O6" s="64">
        <v>18</v>
      </c>
      <c r="P6" s="62">
        <f t="shared" ref="P6:P17" si="5">O6*58</f>
        <v>1044</v>
      </c>
      <c r="Q6" s="77">
        <v>2.1358</v>
      </c>
      <c r="R6" s="78">
        <f t="shared" ref="R6:R17" si="6">G6+J6+M6+P6</f>
        <v>21358</v>
      </c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85"/>
      <c r="IU6" s="86"/>
      <c r="IV6" s="86"/>
    </row>
    <row r="7" s="17" customFormat="1" ht="25" customHeight="1" spans="1:255">
      <c r="A7" s="31">
        <v>3</v>
      </c>
      <c r="B7" s="65" t="s">
        <v>16</v>
      </c>
      <c r="C7" s="32">
        <f t="shared" si="0"/>
        <v>64</v>
      </c>
      <c r="D7" s="32">
        <f t="shared" si="1"/>
        <v>223</v>
      </c>
      <c r="E7" s="36">
        <v>7</v>
      </c>
      <c r="F7" s="36">
        <v>11</v>
      </c>
      <c r="G7" s="32">
        <f t="shared" si="2"/>
        <v>3410</v>
      </c>
      <c r="H7" s="36">
        <v>9</v>
      </c>
      <c r="I7" s="36">
        <v>28</v>
      </c>
      <c r="J7" s="32">
        <f t="shared" si="3"/>
        <v>8120</v>
      </c>
      <c r="K7" s="36">
        <v>39</v>
      </c>
      <c r="L7" s="40">
        <v>145</v>
      </c>
      <c r="M7" s="40">
        <f t="shared" si="4"/>
        <v>12180</v>
      </c>
      <c r="N7" s="40">
        <v>9</v>
      </c>
      <c r="O7" s="40">
        <v>39</v>
      </c>
      <c r="P7" s="32">
        <f t="shared" si="5"/>
        <v>2262</v>
      </c>
      <c r="Q7" s="80">
        <v>2.5972</v>
      </c>
      <c r="R7" s="78">
        <f t="shared" si="6"/>
        <v>25972</v>
      </c>
      <c r="IU7" s="87"/>
    </row>
    <row r="8" s="54" customFormat="1" ht="25" customHeight="1" spans="1:256">
      <c r="A8" s="66">
        <v>4</v>
      </c>
      <c r="B8" s="67" t="s">
        <v>17</v>
      </c>
      <c r="C8" s="68">
        <f t="shared" si="0"/>
        <v>48</v>
      </c>
      <c r="D8" s="68">
        <f t="shared" si="1"/>
        <v>163</v>
      </c>
      <c r="E8" s="69">
        <v>5</v>
      </c>
      <c r="F8" s="69">
        <v>8</v>
      </c>
      <c r="G8" s="68">
        <f t="shared" si="2"/>
        <v>2480</v>
      </c>
      <c r="H8" s="69">
        <v>13</v>
      </c>
      <c r="I8" s="69">
        <v>38</v>
      </c>
      <c r="J8" s="68">
        <f t="shared" si="3"/>
        <v>11020</v>
      </c>
      <c r="K8" s="69">
        <v>17</v>
      </c>
      <c r="L8" s="72">
        <v>55</v>
      </c>
      <c r="M8" s="72">
        <f t="shared" si="4"/>
        <v>4620</v>
      </c>
      <c r="N8" s="72">
        <v>13</v>
      </c>
      <c r="O8" s="72">
        <v>62</v>
      </c>
      <c r="P8" s="68">
        <f t="shared" si="5"/>
        <v>3596</v>
      </c>
      <c r="Q8" s="81">
        <v>2.1716</v>
      </c>
      <c r="R8" s="82">
        <f t="shared" si="6"/>
        <v>21716</v>
      </c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8"/>
      <c r="IU8" s="89"/>
      <c r="IV8" s="89"/>
    </row>
    <row r="9" s="17" customFormat="1" ht="25" customHeight="1" spans="1:255">
      <c r="A9" s="31">
        <v>5</v>
      </c>
      <c r="B9" s="65" t="s">
        <v>18</v>
      </c>
      <c r="C9" s="32">
        <f t="shared" si="0"/>
        <v>37</v>
      </c>
      <c r="D9" s="32">
        <f t="shared" si="1"/>
        <v>170</v>
      </c>
      <c r="E9" s="36">
        <v>3</v>
      </c>
      <c r="F9" s="36">
        <v>11</v>
      </c>
      <c r="G9" s="32">
        <f t="shared" si="2"/>
        <v>3410</v>
      </c>
      <c r="H9" s="36">
        <v>7</v>
      </c>
      <c r="I9" s="36">
        <v>28</v>
      </c>
      <c r="J9" s="32">
        <f t="shared" si="3"/>
        <v>8120</v>
      </c>
      <c r="K9" s="36">
        <v>14</v>
      </c>
      <c r="L9" s="40">
        <v>59</v>
      </c>
      <c r="M9" s="40">
        <f t="shared" si="4"/>
        <v>4956</v>
      </c>
      <c r="N9" s="40">
        <v>13</v>
      </c>
      <c r="O9" s="40">
        <v>72</v>
      </c>
      <c r="P9" s="32">
        <f t="shared" si="5"/>
        <v>4176</v>
      </c>
      <c r="Q9" s="80">
        <v>2.0662</v>
      </c>
      <c r="R9" s="78">
        <f t="shared" si="6"/>
        <v>20662</v>
      </c>
      <c r="IU9" s="87"/>
    </row>
    <row r="10" s="17" customFormat="1" ht="25" customHeight="1" spans="1:255">
      <c r="A10" s="31">
        <v>6</v>
      </c>
      <c r="B10" s="65" t="s">
        <v>19</v>
      </c>
      <c r="C10" s="32">
        <f t="shared" si="0"/>
        <v>58</v>
      </c>
      <c r="D10" s="32">
        <f t="shared" si="1"/>
        <v>217</v>
      </c>
      <c r="E10" s="36">
        <v>6</v>
      </c>
      <c r="F10" s="36">
        <v>14</v>
      </c>
      <c r="G10" s="32">
        <f t="shared" si="2"/>
        <v>4340</v>
      </c>
      <c r="H10" s="36">
        <v>14</v>
      </c>
      <c r="I10" s="36">
        <v>43</v>
      </c>
      <c r="J10" s="32">
        <f t="shared" si="3"/>
        <v>12470</v>
      </c>
      <c r="K10" s="36">
        <v>30</v>
      </c>
      <c r="L10" s="40">
        <v>115</v>
      </c>
      <c r="M10" s="40">
        <f t="shared" si="4"/>
        <v>9660</v>
      </c>
      <c r="N10" s="40">
        <v>8</v>
      </c>
      <c r="O10" s="40">
        <v>45</v>
      </c>
      <c r="P10" s="32">
        <f t="shared" si="5"/>
        <v>2610</v>
      </c>
      <c r="Q10" s="80">
        <v>2.908</v>
      </c>
      <c r="R10" s="78">
        <f t="shared" si="6"/>
        <v>29080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23"/>
      <c r="IU10" s="87"/>
    </row>
    <row r="11" s="17" customFormat="1" ht="25" customHeight="1" spans="1:255">
      <c r="A11" s="31">
        <v>7</v>
      </c>
      <c r="B11" s="65" t="s">
        <v>20</v>
      </c>
      <c r="C11" s="32">
        <f t="shared" si="0"/>
        <v>46</v>
      </c>
      <c r="D11" s="32">
        <f t="shared" si="1"/>
        <v>199</v>
      </c>
      <c r="E11" s="36">
        <v>3</v>
      </c>
      <c r="F11" s="36">
        <v>8</v>
      </c>
      <c r="G11" s="32">
        <f t="shared" si="2"/>
        <v>2480</v>
      </c>
      <c r="H11" s="36">
        <v>5</v>
      </c>
      <c r="I11" s="36">
        <v>10</v>
      </c>
      <c r="J11" s="32">
        <f t="shared" si="3"/>
        <v>2900</v>
      </c>
      <c r="K11" s="36">
        <v>25</v>
      </c>
      <c r="L11" s="40">
        <v>120</v>
      </c>
      <c r="M11" s="40">
        <f t="shared" si="4"/>
        <v>10080</v>
      </c>
      <c r="N11" s="40">
        <v>13</v>
      </c>
      <c r="O11" s="40">
        <v>61</v>
      </c>
      <c r="P11" s="32">
        <f t="shared" si="5"/>
        <v>3538</v>
      </c>
      <c r="Q11" s="80">
        <v>1.9288</v>
      </c>
      <c r="R11" s="78">
        <f t="shared" si="6"/>
        <v>18998</v>
      </c>
      <c r="IU11" s="87"/>
    </row>
    <row r="12" s="54" customFormat="1" ht="25" customHeight="1" spans="1:256">
      <c r="A12" s="66">
        <v>8</v>
      </c>
      <c r="B12" s="67" t="s">
        <v>21</v>
      </c>
      <c r="C12" s="68">
        <f t="shared" si="0"/>
        <v>116</v>
      </c>
      <c r="D12" s="68">
        <f t="shared" si="1"/>
        <v>450</v>
      </c>
      <c r="E12" s="69">
        <v>13</v>
      </c>
      <c r="F12" s="69">
        <v>24</v>
      </c>
      <c r="G12" s="68">
        <f t="shared" si="2"/>
        <v>7440</v>
      </c>
      <c r="H12" s="69">
        <v>12</v>
      </c>
      <c r="I12" s="69">
        <v>41</v>
      </c>
      <c r="J12" s="68">
        <f t="shared" si="3"/>
        <v>11890</v>
      </c>
      <c r="K12" s="69">
        <v>81</v>
      </c>
      <c r="L12" s="72">
        <v>328</v>
      </c>
      <c r="M12" s="72">
        <f t="shared" si="4"/>
        <v>27552</v>
      </c>
      <c r="N12" s="72">
        <v>10</v>
      </c>
      <c r="O12" s="72">
        <v>57</v>
      </c>
      <c r="P12" s="68">
        <f t="shared" si="5"/>
        <v>3306</v>
      </c>
      <c r="Q12" s="81">
        <v>5.0188</v>
      </c>
      <c r="R12" s="82">
        <f t="shared" si="6"/>
        <v>50188</v>
      </c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8"/>
      <c r="IU12" s="89"/>
      <c r="IV12" s="89"/>
    </row>
    <row r="13" s="17" customFormat="1" ht="25" customHeight="1" spans="1:255">
      <c r="A13" s="31">
        <v>9</v>
      </c>
      <c r="B13" s="65" t="s">
        <v>22</v>
      </c>
      <c r="C13" s="32">
        <f t="shared" si="0"/>
        <v>76</v>
      </c>
      <c r="D13" s="32">
        <f t="shared" si="1"/>
        <v>281</v>
      </c>
      <c r="E13" s="36">
        <v>5</v>
      </c>
      <c r="F13" s="36">
        <v>8</v>
      </c>
      <c r="G13" s="32">
        <f t="shared" si="2"/>
        <v>2480</v>
      </c>
      <c r="H13" s="36">
        <v>13</v>
      </c>
      <c r="I13" s="36">
        <v>38</v>
      </c>
      <c r="J13" s="32">
        <f t="shared" si="3"/>
        <v>11020</v>
      </c>
      <c r="K13" s="36">
        <v>45</v>
      </c>
      <c r="L13" s="40">
        <v>163</v>
      </c>
      <c r="M13" s="40">
        <f t="shared" si="4"/>
        <v>13692</v>
      </c>
      <c r="N13" s="40">
        <v>13</v>
      </c>
      <c r="O13" s="40">
        <v>72</v>
      </c>
      <c r="P13" s="32">
        <f t="shared" si="5"/>
        <v>4176</v>
      </c>
      <c r="Q13" s="80">
        <v>3.1368</v>
      </c>
      <c r="R13" s="78">
        <f t="shared" si="6"/>
        <v>31368</v>
      </c>
      <c r="IU13" s="87"/>
    </row>
    <row r="14" s="17" customFormat="1" ht="25" customHeight="1" spans="1:255">
      <c r="A14" s="31">
        <v>10</v>
      </c>
      <c r="B14" s="65" t="s">
        <v>23</v>
      </c>
      <c r="C14" s="32">
        <f t="shared" si="0"/>
        <v>112</v>
      </c>
      <c r="D14" s="32">
        <f t="shared" si="1"/>
        <v>418</v>
      </c>
      <c r="E14" s="36">
        <v>10</v>
      </c>
      <c r="F14" s="36">
        <v>20</v>
      </c>
      <c r="G14" s="32">
        <f t="shared" si="2"/>
        <v>6200</v>
      </c>
      <c r="H14" s="36">
        <v>20</v>
      </c>
      <c r="I14" s="36">
        <v>61</v>
      </c>
      <c r="J14" s="32">
        <f t="shared" si="3"/>
        <v>17690</v>
      </c>
      <c r="K14" s="36">
        <v>50</v>
      </c>
      <c r="L14" s="40">
        <v>191</v>
      </c>
      <c r="M14" s="40">
        <f t="shared" si="4"/>
        <v>16044</v>
      </c>
      <c r="N14" s="40">
        <v>32</v>
      </c>
      <c r="O14" s="40">
        <v>146</v>
      </c>
      <c r="P14" s="32">
        <f t="shared" si="5"/>
        <v>8468</v>
      </c>
      <c r="Q14" s="80">
        <v>4.8402</v>
      </c>
      <c r="R14" s="78">
        <f t="shared" si="6"/>
        <v>48402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23"/>
      <c r="IU14" s="87"/>
    </row>
    <row r="15" s="17" customFormat="1" ht="25" customHeight="1" spans="1:255">
      <c r="A15" s="31">
        <v>11</v>
      </c>
      <c r="B15" s="65" t="s">
        <v>24</v>
      </c>
      <c r="C15" s="32">
        <f t="shared" si="0"/>
        <v>55</v>
      </c>
      <c r="D15" s="32">
        <f t="shared" si="1"/>
        <v>181</v>
      </c>
      <c r="E15" s="36">
        <v>11</v>
      </c>
      <c r="F15" s="36">
        <v>14</v>
      </c>
      <c r="G15" s="32">
        <f t="shared" si="2"/>
        <v>4340</v>
      </c>
      <c r="H15" s="36">
        <v>7</v>
      </c>
      <c r="I15" s="36">
        <v>21</v>
      </c>
      <c r="J15" s="32">
        <f t="shared" si="3"/>
        <v>6090</v>
      </c>
      <c r="K15" s="36">
        <v>30</v>
      </c>
      <c r="L15" s="40">
        <v>116</v>
      </c>
      <c r="M15" s="40">
        <f t="shared" si="4"/>
        <v>9744</v>
      </c>
      <c r="N15" s="40">
        <v>7</v>
      </c>
      <c r="O15" s="40">
        <v>30</v>
      </c>
      <c r="P15" s="32">
        <f t="shared" si="5"/>
        <v>1740</v>
      </c>
      <c r="Q15" s="80">
        <v>2.1914</v>
      </c>
      <c r="R15" s="78">
        <f t="shared" si="6"/>
        <v>21914</v>
      </c>
      <c r="IU15" s="87"/>
    </row>
    <row r="16" s="17" customFormat="1" ht="25" customHeight="1" spans="1:255">
      <c r="A16" s="31">
        <v>12</v>
      </c>
      <c r="B16" s="65" t="s">
        <v>25</v>
      </c>
      <c r="C16" s="32">
        <f t="shared" si="0"/>
        <v>89</v>
      </c>
      <c r="D16" s="32">
        <f t="shared" si="1"/>
        <v>355</v>
      </c>
      <c r="E16" s="36">
        <v>6</v>
      </c>
      <c r="F16" s="36">
        <v>10</v>
      </c>
      <c r="G16" s="32">
        <f t="shared" si="2"/>
        <v>3100</v>
      </c>
      <c r="H16" s="36">
        <v>26</v>
      </c>
      <c r="I16" s="36">
        <v>90</v>
      </c>
      <c r="J16" s="32">
        <f t="shared" si="3"/>
        <v>26100</v>
      </c>
      <c r="K16" s="36">
        <v>49</v>
      </c>
      <c r="L16" s="40">
        <v>208</v>
      </c>
      <c r="M16" s="40">
        <f t="shared" si="4"/>
        <v>17472</v>
      </c>
      <c r="N16" s="40">
        <v>8</v>
      </c>
      <c r="O16" s="40">
        <v>47</v>
      </c>
      <c r="P16" s="32">
        <f t="shared" si="5"/>
        <v>2726</v>
      </c>
      <c r="Q16" s="80">
        <v>4.9398</v>
      </c>
      <c r="R16" s="78">
        <f t="shared" si="6"/>
        <v>49398</v>
      </c>
      <c r="IU16" s="87"/>
    </row>
    <row r="17" s="17" customFormat="1" ht="25" customHeight="1" spans="1:255">
      <c r="A17" s="31">
        <v>13</v>
      </c>
      <c r="B17" s="65" t="s">
        <v>26</v>
      </c>
      <c r="C17" s="32">
        <f t="shared" si="0"/>
        <v>46</v>
      </c>
      <c r="D17" s="32">
        <f t="shared" si="1"/>
        <v>158</v>
      </c>
      <c r="E17" s="36">
        <v>5</v>
      </c>
      <c r="F17" s="36">
        <v>8</v>
      </c>
      <c r="G17" s="32">
        <f t="shared" si="2"/>
        <v>2480</v>
      </c>
      <c r="H17" s="36">
        <v>7</v>
      </c>
      <c r="I17" s="36">
        <v>19</v>
      </c>
      <c r="J17" s="32">
        <f t="shared" si="3"/>
        <v>5510</v>
      </c>
      <c r="K17" s="36">
        <v>31</v>
      </c>
      <c r="L17" s="40">
        <v>118</v>
      </c>
      <c r="M17" s="40">
        <f t="shared" si="4"/>
        <v>9912</v>
      </c>
      <c r="N17" s="40">
        <v>3</v>
      </c>
      <c r="O17" s="40">
        <v>13</v>
      </c>
      <c r="P17" s="32">
        <f t="shared" si="5"/>
        <v>754</v>
      </c>
      <c r="Q17" s="80">
        <v>1.8656</v>
      </c>
      <c r="R17" s="78">
        <f t="shared" si="6"/>
        <v>18656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23"/>
      <c r="IU17" s="87"/>
    </row>
    <row r="18" s="17" customFormat="1" ht="27.95" customHeight="1" spans="1:18">
      <c r="A18" s="34" t="s">
        <v>27</v>
      </c>
      <c r="B18" s="35"/>
      <c r="C18" s="36">
        <f>SUM(C5:C17)</f>
        <v>817</v>
      </c>
      <c r="D18" s="36">
        <f>SUM(D5:D17)</f>
        <v>3094</v>
      </c>
      <c r="E18" s="36">
        <f t="shared" ref="D18:R18" si="7">SUM(E5:E17)</f>
        <v>81</v>
      </c>
      <c r="F18" s="36">
        <f t="shared" si="7"/>
        <v>151</v>
      </c>
      <c r="G18" s="36">
        <f t="shared" si="7"/>
        <v>46810</v>
      </c>
      <c r="H18" s="36">
        <f t="shared" si="7"/>
        <v>145</v>
      </c>
      <c r="I18" s="36">
        <f t="shared" si="7"/>
        <v>462</v>
      </c>
      <c r="J18" s="36">
        <f t="shared" si="7"/>
        <v>133980</v>
      </c>
      <c r="K18" s="36">
        <f t="shared" si="7"/>
        <v>455</v>
      </c>
      <c r="L18" s="36">
        <f t="shared" si="7"/>
        <v>1811</v>
      </c>
      <c r="M18" s="36">
        <f t="shared" si="7"/>
        <v>152124</v>
      </c>
      <c r="N18" s="36">
        <f t="shared" si="7"/>
        <v>136</v>
      </c>
      <c r="O18" s="36">
        <f t="shared" si="7"/>
        <v>670</v>
      </c>
      <c r="P18" s="36">
        <f t="shared" si="7"/>
        <v>38860</v>
      </c>
      <c r="Q18" s="80">
        <f t="shared" si="7"/>
        <v>37.2064</v>
      </c>
      <c r="R18" s="84">
        <f t="shared" si="7"/>
        <v>371774</v>
      </c>
    </row>
    <row r="19" s="17" customFormat="1" ht="28" customHeight="1" spans="1:255">
      <c r="A19" s="19"/>
      <c r="B19" s="19" t="s">
        <v>28</v>
      </c>
      <c r="C19" s="17" t="s">
        <v>29</v>
      </c>
      <c r="H19" s="37" t="s">
        <v>30</v>
      </c>
      <c r="I19" s="37"/>
      <c r="J19" s="17" t="s">
        <v>29</v>
      </c>
      <c r="L19" s="20"/>
      <c r="M19" s="21"/>
      <c r="N19" s="20"/>
      <c r="O19" s="41" t="s">
        <v>31</v>
      </c>
      <c r="P19" s="41"/>
      <c r="Q19" s="20" t="s">
        <v>29</v>
      </c>
      <c r="R19" s="22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U19" s="90"/>
    </row>
  </sheetData>
  <mergeCells count="14">
    <mergeCell ref="A1:R1"/>
    <mergeCell ref="A2:R2"/>
    <mergeCell ref="C3:D3"/>
    <mergeCell ref="E3:G3"/>
    <mergeCell ref="H3:J3"/>
    <mergeCell ref="K3:M3"/>
    <mergeCell ref="N3:P3"/>
    <mergeCell ref="A18:B18"/>
    <mergeCell ref="H19:I19"/>
    <mergeCell ref="O19:P19"/>
    <mergeCell ref="A3:A4"/>
    <mergeCell ref="B3:B4"/>
    <mergeCell ref="Q3:Q4"/>
    <mergeCell ref="R3:R4"/>
  </mergeCells>
  <pageMargins left="0.238888888888889" right="0.2" top="0.309027777777778" bottom="0.238888888888889" header="0.238888888888889" footer="0.1187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7"/>
  <sheetViews>
    <sheetView tabSelected="1" workbookViewId="0">
      <pane ySplit="4" topLeftCell="A5" activePane="bottomLeft" state="frozen"/>
      <selection/>
      <selection pane="bottomLeft" activeCell="A2" sqref="A2:R2"/>
    </sheetView>
  </sheetViews>
  <sheetFormatPr defaultColWidth="9" defaultRowHeight="14.25" outlineLevelRow="6"/>
  <cols>
    <col min="1" max="1" width="5.125" style="19" customWidth="1"/>
    <col min="2" max="2" width="8.625" style="19" customWidth="1"/>
    <col min="3" max="4" width="7.5" style="19" customWidth="1"/>
    <col min="5" max="6" width="6.125" style="19" customWidth="1"/>
    <col min="7" max="7" width="6.75" style="19" customWidth="1"/>
    <col min="8" max="9" width="6.125" style="19" customWidth="1"/>
    <col min="10" max="10" width="6.75" style="19" customWidth="1"/>
    <col min="11" max="11" width="6.125" style="19" customWidth="1"/>
    <col min="12" max="12" width="6.75" style="20" customWidth="1"/>
    <col min="13" max="13" width="8.75" style="21" customWidth="1"/>
    <col min="14" max="14" width="8" style="20" customWidth="1"/>
    <col min="15" max="15" width="7.375" style="20" customWidth="1"/>
    <col min="16" max="16" width="8.625" style="20" customWidth="1"/>
    <col min="17" max="17" width="13" style="20" customWidth="1"/>
    <col min="18" max="18" width="9" style="22" customWidth="1"/>
    <col min="19" max="204" width="9" style="19"/>
    <col min="205" max="205" width="9" style="23"/>
    <col min="206" max="16384" width="9" style="24"/>
  </cols>
  <sheetData>
    <row r="1" s="17" customFormat="1" ht="32.1" customHeight="1" spans="1:20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42"/>
      <c r="GW1" s="23"/>
    </row>
    <row r="2" s="18" customFormat="1" ht="24" customHeight="1" spans="1:219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43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51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</row>
    <row r="3" s="17" customFormat="1" ht="24" customHeight="1" spans="1:18">
      <c r="A3" s="27" t="s">
        <v>2</v>
      </c>
      <c r="B3" s="27" t="s">
        <v>3</v>
      </c>
      <c r="C3" s="27" t="s">
        <v>4</v>
      </c>
      <c r="D3" s="27"/>
      <c r="E3" s="28" t="s">
        <v>34</v>
      </c>
      <c r="F3" s="29"/>
      <c r="G3" s="30"/>
      <c r="H3" s="28" t="s">
        <v>35</v>
      </c>
      <c r="I3" s="29"/>
      <c r="J3" s="30"/>
      <c r="K3" s="28" t="s">
        <v>7</v>
      </c>
      <c r="L3" s="29"/>
      <c r="M3" s="30"/>
      <c r="N3" s="28" t="s">
        <v>8</v>
      </c>
      <c r="O3" s="29"/>
      <c r="P3" s="30"/>
      <c r="Q3" s="45" t="s">
        <v>36</v>
      </c>
      <c r="R3" s="46" t="s">
        <v>10</v>
      </c>
    </row>
    <row r="4" s="17" customFormat="1" ht="24" customHeight="1" spans="1:18">
      <c r="A4" s="27"/>
      <c r="B4" s="27"/>
      <c r="C4" s="27" t="s">
        <v>11</v>
      </c>
      <c r="D4" s="27" t="s">
        <v>12</v>
      </c>
      <c r="E4" s="27" t="s">
        <v>11</v>
      </c>
      <c r="F4" s="27" t="s">
        <v>12</v>
      </c>
      <c r="G4" s="27" t="s">
        <v>13</v>
      </c>
      <c r="H4" s="27" t="s">
        <v>11</v>
      </c>
      <c r="I4" s="27" t="s">
        <v>12</v>
      </c>
      <c r="J4" s="27" t="s">
        <v>13</v>
      </c>
      <c r="K4" s="27" t="s">
        <v>11</v>
      </c>
      <c r="L4" s="27" t="s">
        <v>12</v>
      </c>
      <c r="M4" s="38" t="s">
        <v>13</v>
      </c>
      <c r="N4" s="27" t="s">
        <v>11</v>
      </c>
      <c r="O4" s="27" t="s">
        <v>12</v>
      </c>
      <c r="P4" s="27" t="s">
        <v>13</v>
      </c>
      <c r="Q4" s="47"/>
      <c r="R4" s="46"/>
    </row>
    <row r="5" s="17" customFormat="1" ht="25" customHeight="1" spans="1:225">
      <c r="A5" s="31">
        <v>1</v>
      </c>
      <c r="B5" s="31" t="s">
        <v>25</v>
      </c>
      <c r="C5" s="32">
        <f>E5+H5+K5+N5</f>
        <v>37</v>
      </c>
      <c r="D5" s="32">
        <f>F5+I5+L5+O5</f>
        <v>111</v>
      </c>
      <c r="E5" s="33">
        <v>11</v>
      </c>
      <c r="F5" s="33">
        <v>19</v>
      </c>
      <c r="G5" s="32">
        <f>F5*399*3</f>
        <v>22743</v>
      </c>
      <c r="H5" s="33">
        <v>21</v>
      </c>
      <c r="I5" s="33">
        <v>73</v>
      </c>
      <c r="J5" s="32">
        <f>I5*378*3</f>
        <v>82782</v>
      </c>
      <c r="K5" s="33">
        <v>5</v>
      </c>
      <c r="L5" s="39">
        <v>19</v>
      </c>
      <c r="M5" s="40">
        <f>L5*84*3</f>
        <v>4788</v>
      </c>
      <c r="N5" s="39">
        <v>0</v>
      </c>
      <c r="O5" s="39">
        <v>0</v>
      </c>
      <c r="P5" s="32">
        <f>O5*58*3</f>
        <v>0</v>
      </c>
      <c r="Q5" s="48">
        <f>S5*0.0001</f>
        <v>0</v>
      </c>
      <c r="R5" s="4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23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</row>
    <row r="6" s="17" customFormat="1" ht="27.95" customHeight="1" spans="1:207">
      <c r="A6" s="34" t="s">
        <v>27</v>
      </c>
      <c r="B6" s="35"/>
      <c r="C6" s="32">
        <f>E6+H6+K6+N6</f>
        <v>37</v>
      </c>
      <c r="D6" s="32">
        <f>F6+I6+L6+O6</f>
        <v>111</v>
      </c>
      <c r="E6" s="36">
        <f>SUM(E5:E5)</f>
        <v>11</v>
      </c>
      <c r="F6" s="36">
        <f>SUM(F5:F5)</f>
        <v>19</v>
      </c>
      <c r="G6" s="32">
        <f>F6*399*3</f>
        <v>22743</v>
      </c>
      <c r="H6" s="36">
        <f>SUM(H5:H5)</f>
        <v>21</v>
      </c>
      <c r="I6" s="36">
        <f>SUM(I5:I5)</f>
        <v>73</v>
      </c>
      <c r="J6" s="32">
        <f>I6*378*3</f>
        <v>82782</v>
      </c>
      <c r="K6" s="36">
        <f>SUM(K5:K5)</f>
        <v>5</v>
      </c>
      <c r="L6" s="36">
        <f>SUM(L5:L5)</f>
        <v>19</v>
      </c>
      <c r="M6" s="40">
        <f>L6*84*3</f>
        <v>4788</v>
      </c>
      <c r="N6" s="36">
        <f>SUM(N5:N5)</f>
        <v>0</v>
      </c>
      <c r="O6" s="36">
        <f>SUM(O5:O5)</f>
        <v>0</v>
      </c>
      <c r="P6" s="32">
        <f>O6*58*3</f>
        <v>0</v>
      </c>
      <c r="Q6" s="50">
        <f>S6*0.0001</f>
        <v>0</v>
      </c>
      <c r="R6" s="49"/>
      <c r="S6" s="19"/>
      <c r="GX6" s="24"/>
      <c r="GY6" s="24"/>
    </row>
    <row r="7" s="17" customFormat="1" ht="34" customHeight="1" spans="1:206">
      <c r="A7" s="19"/>
      <c r="B7" s="19" t="s">
        <v>28</v>
      </c>
      <c r="C7" s="17" t="s">
        <v>29</v>
      </c>
      <c r="H7" s="37" t="s">
        <v>37</v>
      </c>
      <c r="I7" s="37"/>
      <c r="J7" s="17" t="s">
        <v>29</v>
      </c>
      <c r="L7" s="20"/>
      <c r="M7" s="21"/>
      <c r="N7" s="20"/>
      <c r="O7" s="41" t="s">
        <v>31</v>
      </c>
      <c r="P7" s="41"/>
      <c r="Q7" s="20"/>
      <c r="R7" s="22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X7" s="24"/>
    </row>
  </sheetData>
  <mergeCells count="14">
    <mergeCell ref="A1:R1"/>
    <mergeCell ref="A2:R2"/>
    <mergeCell ref="C3:D3"/>
    <mergeCell ref="E3:G3"/>
    <mergeCell ref="H3:J3"/>
    <mergeCell ref="K3:M3"/>
    <mergeCell ref="N3:P3"/>
    <mergeCell ref="A6:B6"/>
    <mergeCell ref="H7:I7"/>
    <mergeCell ref="O7:P7"/>
    <mergeCell ref="A3:A4"/>
    <mergeCell ref="B3:B4"/>
    <mergeCell ref="Q3:Q4"/>
    <mergeCell ref="R3:R4"/>
  </mergeCells>
  <pageMargins left="0.238888888888889" right="0.2" top="0.309027777777778" bottom="0.238888888888889" header="0.238888888888889" footer="0.1187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workbookViewId="0">
      <selection activeCell="F15" sqref="F15"/>
    </sheetView>
  </sheetViews>
  <sheetFormatPr defaultColWidth="9" defaultRowHeight="14.25"/>
  <cols>
    <col min="1" max="1" width="14.125" customWidth="1"/>
    <col min="2" max="2" width="17.5" customWidth="1"/>
    <col min="3" max="3" width="15.625" customWidth="1"/>
    <col min="4" max="4" width="15.125" customWidth="1"/>
    <col min="5" max="5" width="13.375" customWidth="1"/>
    <col min="6" max="6" width="15.5" customWidth="1"/>
    <col min="7" max="7" width="13.875" customWidth="1"/>
    <col min="8" max="8" width="16.375" customWidth="1"/>
    <col min="9" max="9" width="15.125" customWidth="1"/>
  </cols>
  <sheetData>
    <row r="1" spans="1:6">
      <c r="A1" s="1">
        <v>620422209200001</v>
      </c>
      <c r="B1" s="1">
        <v>620422209207001</v>
      </c>
      <c r="C1" s="1">
        <v>620422209209001</v>
      </c>
      <c r="D1" s="1">
        <v>620422209200016</v>
      </c>
      <c r="E1" s="1">
        <v>620422209205002</v>
      </c>
      <c r="F1" s="1">
        <v>620422209200021</v>
      </c>
    </row>
    <row r="2" spans="1:7">
      <c r="A2" s="1">
        <v>620422209200002</v>
      </c>
      <c r="B2" s="1">
        <v>620422209207002</v>
      </c>
      <c r="C2" s="1">
        <v>620422209209002</v>
      </c>
      <c r="D2" s="1">
        <v>620422209200018</v>
      </c>
      <c r="E2" s="1">
        <v>620422209205003</v>
      </c>
      <c r="F2" s="1">
        <v>620422209202001</v>
      </c>
      <c r="G2" s="1"/>
    </row>
    <row r="3" spans="1:7">
      <c r="A3" s="1">
        <v>620422209200003</v>
      </c>
      <c r="B3" s="1">
        <v>620422209207003</v>
      </c>
      <c r="C3" s="1">
        <v>620422209209003</v>
      </c>
      <c r="D3" s="1">
        <v>620422209200019</v>
      </c>
      <c r="E3" s="1">
        <v>620422209205004</v>
      </c>
      <c r="F3" s="1">
        <v>620422209202002</v>
      </c>
      <c r="G3" s="1"/>
    </row>
    <row r="4" spans="1:7">
      <c r="A4" s="1">
        <v>620422209200004</v>
      </c>
      <c r="B4" s="1">
        <v>620422209207004</v>
      </c>
      <c r="C4" s="1">
        <v>620422209209004</v>
      </c>
      <c r="D4" s="1">
        <v>620422209210002</v>
      </c>
      <c r="E4" s="1">
        <v>620422209205006</v>
      </c>
      <c r="F4" s="1">
        <v>620422209202004</v>
      </c>
      <c r="G4" s="1"/>
    </row>
    <row r="5" spans="1:9">
      <c r="A5" s="1">
        <v>620422209200005</v>
      </c>
      <c r="B5" s="1">
        <v>620422209207005</v>
      </c>
      <c r="C5" s="1">
        <v>620422209209005</v>
      </c>
      <c r="D5" s="1">
        <v>620422209210005</v>
      </c>
      <c r="E5" s="1">
        <v>620422209205008</v>
      </c>
      <c r="F5" s="1">
        <v>620422209202005</v>
      </c>
      <c r="G5" s="2"/>
      <c r="H5" s="1"/>
      <c r="I5" s="1"/>
    </row>
    <row r="6" spans="1:9">
      <c r="A6" s="1">
        <v>620422209200006</v>
      </c>
      <c r="B6" s="1">
        <v>620422209207006</v>
      </c>
      <c r="C6" s="1">
        <v>620422209209006</v>
      </c>
      <c r="D6" s="1">
        <v>620422209210006</v>
      </c>
      <c r="E6" s="1">
        <v>620422209205009</v>
      </c>
      <c r="F6" s="1">
        <v>620422209202006</v>
      </c>
      <c r="G6" s="2"/>
      <c r="H6" s="1"/>
      <c r="I6" s="1"/>
    </row>
    <row r="7" spans="1:9">
      <c r="A7" s="1">
        <v>620422209200008</v>
      </c>
      <c r="B7" s="1">
        <v>620422209207008</v>
      </c>
      <c r="C7" s="1">
        <v>620422209209007</v>
      </c>
      <c r="D7" s="1">
        <v>620422209210009</v>
      </c>
      <c r="E7" s="1">
        <v>620422209205010</v>
      </c>
      <c r="F7" s="1">
        <v>620422209202007</v>
      </c>
      <c r="G7" s="1"/>
      <c r="H7" s="1"/>
      <c r="I7" s="1"/>
    </row>
    <row r="8" spans="1:9">
      <c r="A8" s="1">
        <v>620422209200010</v>
      </c>
      <c r="B8" s="1">
        <v>620422209207009</v>
      </c>
      <c r="C8" s="1">
        <v>620422209209008</v>
      </c>
      <c r="D8" s="1">
        <v>620422209210014</v>
      </c>
      <c r="E8" s="1">
        <v>620422209205011</v>
      </c>
      <c r="F8" s="1">
        <v>620422209202008</v>
      </c>
      <c r="G8" s="1"/>
      <c r="H8" s="1"/>
      <c r="I8" s="1"/>
    </row>
    <row r="9" spans="1:9">
      <c r="A9" s="1">
        <v>620422209200011</v>
      </c>
      <c r="B9" s="1">
        <v>620422209207011</v>
      </c>
      <c r="C9" s="1">
        <v>620422209209009</v>
      </c>
      <c r="D9" s="1">
        <v>620422209210017</v>
      </c>
      <c r="E9" s="1">
        <v>620422209205012</v>
      </c>
      <c r="F9" s="1">
        <v>620422209202009</v>
      </c>
      <c r="G9" s="1"/>
      <c r="H9" s="1"/>
      <c r="I9" s="1"/>
    </row>
    <row r="10" spans="1:9">
      <c r="A10" s="1">
        <v>620422209200012</v>
      </c>
      <c r="B10" s="1">
        <v>620422209207012</v>
      </c>
      <c r="C10" s="1">
        <v>620422209209010</v>
      </c>
      <c r="D10" s="1">
        <v>620422209210021</v>
      </c>
      <c r="E10" s="1">
        <v>620422209205013</v>
      </c>
      <c r="F10" s="1">
        <v>620422209202010</v>
      </c>
      <c r="G10" s="1"/>
      <c r="H10" s="1"/>
      <c r="I10" s="1"/>
    </row>
    <row r="11" spans="1:9">
      <c r="A11" s="1">
        <v>620422209200017</v>
      </c>
      <c r="B11" s="1">
        <v>620422209207013</v>
      </c>
      <c r="C11" s="1">
        <v>620422209209011</v>
      </c>
      <c r="D11" s="1">
        <v>620422209210026</v>
      </c>
      <c r="E11" s="1">
        <v>620422209205014</v>
      </c>
      <c r="F11" s="1">
        <v>620422209202011</v>
      </c>
      <c r="G11" s="1"/>
      <c r="H11" s="1"/>
      <c r="I11" s="1"/>
    </row>
    <row r="12" spans="1:9">
      <c r="A12" s="1">
        <v>620422209200020</v>
      </c>
      <c r="B12" s="1">
        <v>620422209207017</v>
      </c>
      <c r="C12" s="1">
        <v>620422209209012</v>
      </c>
      <c r="D12" s="1">
        <v>620422209210027</v>
      </c>
      <c r="E12" s="1">
        <v>620422209205015</v>
      </c>
      <c r="F12" s="1">
        <v>620422209202012</v>
      </c>
      <c r="G12" s="1"/>
      <c r="H12" s="1"/>
      <c r="I12" s="1"/>
    </row>
    <row r="13" spans="1:9">
      <c r="A13" s="1">
        <v>620422209200024</v>
      </c>
      <c r="B13" s="1">
        <v>620422209207018</v>
      </c>
      <c r="C13" s="1">
        <v>620422209209013</v>
      </c>
      <c r="D13" s="1">
        <v>620422209210030</v>
      </c>
      <c r="E13" s="1">
        <v>620422209205017</v>
      </c>
      <c r="F13" s="1">
        <v>620422209202013</v>
      </c>
      <c r="G13" s="1"/>
      <c r="H13" s="1"/>
      <c r="I13" s="1"/>
    </row>
    <row r="14" spans="1:9">
      <c r="A14" s="1">
        <v>620422209200025</v>
      </c>
      <c r="B14" s="1">
        <v>620422209207023</v>
      </c>
      <c r="C14" s="1">
        <v>620422209209014</v>
      </c>
      <c r="D14" s="1">
        <v>620422209210031</v>
      </c>
      <c r="E14" s="1">
        <v>620422209205018</v>
      </c>
      <c r="F14" s="1">
        <v>620422209202014</v>
      </c>
      <c r="G14" s="1"/>
      <c r="H14" s="1"/>
      <c r="I14" s="1"/>
    </row>
    <row r="15" spans="1:9">
      <c r="A15" s="1">
        <v>620422209200031</v>
      </c>
      <c r="B15" s="1">
        <v>620422209207024</v>
      </c>
      <c r="C15" s="1">
        <v>620422209209015</v>
      </c>
      <c r="D15" s="1">
        <v>620422209210033</v>
      </c>
      <c r="E15" s="1">
        <v>620422209205019</v>
      </c>
      <c r="F15" s="1">
        <v>620422209202015</v>
      </c>
      <c r="G15" s="1"/>
      <c r="H15" s="1"/>
      <c r="I15" s="1"/>
    </row>
    <row r="16" spans="1:9">
      <c r="A16" s="1">
        <v>620422209200032</v>
      </c>
      <c r="B16" s="1">
        <v>620422209207025</v>
      </c>
      <c r="C16" s="1">
        <v>620422209209016</v>
      </c>
      <c r="D16" s="1">
        <v>620422209210036</v>
      </c>
      <c r="E16" s="1">
        <v>620422209205024</v>
      </c>
      <c r="F16" s="1">
        <v>620422209202017</v>
      </c>
      <c r="G16" s="1"/>
      <c r="H16" s="1"/>
      <c r="I16" s="1"/>
    </row>
    <row r="17" spans="1:9">
      <c r="A17" s="1">
        <v>620422209200033</v>
      </c>
      <c r="B17" s="1">
        <v>620422209207026</v>
      </c>
      <c r="C17" s="1">
        <v>620422209209017</v>
      </c>
      <c r="D17" s="1">
        <v>620422209210039</v>
      </c>
      <c r="E17" s="1">
        <v>620422209205027</v>
      </c>
      <c r="F17" s="1">
        <v>620422209202019</v>
      </c>
      <c r="G17" s="1"/>
      <c r="H17" s="1"/>
      <c r="I17" s="1"/>
    </row>
    <row r="18" spans="1:7">
      <c r="A18" s="1">
        <v>620422209200036</v>
      </c>
      <c r="B18" s="1">
        <v>620422209207027</v>
      </c>
      <c r="C18" s="1">
        <v>620422209209018</v>
      </c>
      <c r="D18" s="1">
        <v>620422209210041</v>
      </c>
      <c r="E18" s="1">
        <v>620422209205030</v>
      </c>
      <c r="F18" s="1">
        <v>620422209202035</v>
      </c>
      <c r="G18" s="1"/>
    </row>
    <row r="19" spans="1:7">
      <c r="A19" s="1">
        <v>620422209200049</v>
      </c>
      <c r="B19" s="1">
        <v>620422209207029</v>
      </c>
      <c r="C19" s="1">
        <v>620422209209019</v>
      </c>
      <c r="D19" s="1">
        <v>620422209210044</v>
      </c>
      <c r="E19" s="1">
        <v>620422209205032</v>
      </c>
      <c r="F19" s="1">
        <v>620422209202046</v>
      </c>
      <c r="G19" s="1"/>
    </row>
    <row r="20" spans="1:7">
      <c r="A20" s="1">
        <v>620422209200051</v>
      </c>
      <c r="B20" s="1">
        <v>620422209207030</v>
      </c>
      <c r="C20" s="1">
        <v>620422209209020</v>
      </c>
      <c r="D20" s="1">
        <v>620422209210048</v>
      </c>
      <c r="E20" s="1">
        <v>620422209205039</v>
      </c>
      <c r="F20" s="1">
        <v>620422209202048</v>
      </c>
      <c r="G20" s="1"/>
    </row>
    <row r="21" spans="1:7">
      <c r="A21" s="1">
        <v>620422209200055</v>
      </c>
      <c r="B21" s="1">
        <v>620422209207035</v>
      </c>
      <c r="C21" s="1">
        <v>620422209209021</v>
      </c>
      <c r="D21" s="1">
        <v>620422209210056</v>
      </c>
      <c r="E21" s="1">
        <v>620422209205040</v>
      </c>
      <c r="F21" s="1">
        <v>620422209202051</v>
      </c>
      <c r="G21" s="1"/>
    </row>
    <row r="22" spans="1:7">
      <c r="A22" s="1">
        <v>620422209200059</v>
      </c>
      <c r="B22" s="1">
        <v>620422209207036</v>
      </c>
      <c r="C22" s="1">
        <v>620422209209022</v>
      </c>
      <c r="D22" s="1">
        <v>620422209210059</v>
      </c>
      <c r="E22" s="1">
        <v>620422209205048</v>
      </c>
      <c r="F22" s="1">
        <v>620422209202052</v>
      </c>
      <c r="G22" s="1"/>
    </row>
    <row r="23" spans="1:7">
      <c r="A23" s="1">
        <v>620422209200077</v>
      </c>
      <c r="B23" s="1">
        <v>620422209207039</v>
      </c>
      <c r="C23" s="1">
        <v>620422209209023</v>
      </c>
      <c r="D23" s="1">
        <v>620422209210061</v>
      </c>
      <c r="E23" s="1">
        <v>620422209205052</v>
      </c>
      <c r="F23" s="1">
        <v>620422209202053</v>
      </c>
      <c r="G23" s="1"/>
    </row>
    <row r="24" spans="1:7">
      <c r="A24" s="1">
        <v>620422209200085</v>
      </c>
      <c r="B24" s="1">
        <v>620422209207041</v>
      </c>
      <c r="C24" s="1">
        <v>620422209209025</v>
      </c>
      <c r="D24" s="1">
        <v>620422209210062</v>
      </c>
      <c r="E24" s="1">
        <v>620422209205053</v>
      </c>
      <c r="F24" s="1">
        <v>620422209202057</v>
      </c>
      <c r="G24" s="1"/>
    </row>
    <row r="25" spans="1:7">
      <c r="A25" s="1">
        <v>620422209200098</v>
      </c>
      <c r="B25" s="1">
        <v>620422209207045</v>
      </c>
      <c r="C25" s="1">
        <v>620422209209036</v>
      </c>
      <c r="D25" s="1">
        <v>620422209210066</v>
      </c>
      <c r="E25" s="1">
        <v>620422209205068</v>
      </c>
      <c r="F25" s="1">
        <v>620422209202072</v>
      </c>
      <c r="G25" s="1"/>
    </row>
    <row r="26" spans="1:7">
      <c r="A26" s="1">
        <v>620422209200099</v>
      </c>
      <c r="B26" s="1">
        <v>620422209207050</v>
      </c>
      <c r="C26" s="1">
        <v>620422209209037</v>
      </c>
      <c r="D26" s="1">
        <v>620422209210086</v>
      </c>
      <c r="E26" s="1">
        <v>620422209205075</v>
      </c>
      <c r="F26" s="1">
        <v>620422209202073</v>
      </c>
      <c r="G26" s="1"/>
    </row>
    <row r="27" spans="1:7">
      <c r="A27" s="1">
        <v>620422209200110</v>
      </c>
      <c r="B27" s="1">
        <v>620422209207061</v>
      </c>
      <c r="C27" s="1">
        <v>620422209209043</v>
      </c>
      <c r="D27" s="1">
        <v>620422209210092</v>
      </c>
      <c r="E27" s="1">
        <v>620422209205076</v>
      </c>
      <c r="F27" s="1">
        <v>620422209202082</v>
      </c>
      <c r="G27" s="1"/>
    </row>
    <row r="28" spans="1:7">
      <c r="A28" s="1">
        <v>620422209200111</v>
      </c>
      <c r="B28" s="1">
        <v>620422209207062</v>
      </c>
      <c r="C28" s="1">
        <v>620422209209044</v>
      </c>
      <c r="D28" s="1">
        <v>620422209210102</v>
      </c>
      <c r="E28" s="1">
        <v>620422209205077</v>
      </c>
      <c r="F28" s="1">
        <v>620422209202083</v>
      </c>
      <c r="G28" s="1"/>
    </row>
    <row r="29" spans="1:7">
      <c r="A29" s="1">
        <v>620422209200123</v>
      </c>
      <c r="B29" s="1">
        <v>620422209207063</v>
      </c>
      <c r="C29" s="1">
        <v>620422209209053</v>
      </c>
      <c r="D29" s="1">
        <v>620422209210131</v>
      </c>
      <c r="E29" s="1">
        <v>620422209205082</v>
      </c>
      <c r="F29" s="1">
        <v>620422209202085</v>
      </c>
      <c r="G29" s="1"/>
    </row>
    <row r="30" spans="1:7">
      <c r="A30" s="1">
        <v>620422209200124</v>
      </c>
      <c r="B30" s="1">
        <v>620422209207064</v>
      </c>
      <c r="C30" s="1">
        <v>620422209209059</v>
      </c>
      <c r="D30" s="1">
        <v>620422209210132</v>
      </c>
      <c r="E30" s="1">
        <v>620422209205088</v>
      </c>
      <c r="F30" s="1"/>
      <c r="G30" s="1"/>
    </row>
    <row r="31" spans="1:7">
      <c r="A31" s="1"/>
      <c r="B31" s="1">
        <v>620422209207075</v>
      </c>
      <c r="C31" s="1">
        <v>620422209209062</v>
      </c>
      <c r="D31" s="1">
        <v>620422209210136</v>
      </c>
      <c r="E31" s="1">
        <v>620422209205089</v>
      </c>
      <c r="F31" s="1"/>
      <c r="G31" s="1"/>
    </row>
    <row r="32" spans="1:7">
      <c r="A32" s="1"/>
      <c r="B32" s="1">
        <v>620422209207076</v>
      </c>
      <c r="C32" s="1">
        <v>620422209209065</v>
      </c>
      <c r="D32" s="1">
        <v>620422209210145</v>
      </c>
      <c r="E32" s="1">
        <v>620422209205090</v>
      </c>
      <c r="F32" s="1"/>
      <c r="G32" s="1"/>
    </row>
    <row r="33" spans="1:7">
      <c r="A33" s="3"/>
      <c r="B33" s="1">
        <v>620422209207078</v>
      </c>
      <c r="C33" s="1">
        <v>620422209209072</v>
      </c>
      <c r="D33" s="1">
        <v>620422209210151</v>
      </c>
      <c r="E33" s="1">
        <v>620422209205107</v>
      </c>
      <c r="F33" s="1"/>
      <c r="G33" s="1"/>
    </row>
    <row r="34" spans="1:7">
      <c r="A34" s="3"/>
      <c r="B34" s="1">
        <v>620422209207080</v>
      </c>
      <c r="C34" s="1">
        <v>620422209209080</v>
      </c>
      <c r="D34" s="1">
        <v>620422209210153</v>
      </c>
      <c r="E34" s="1">
        <v>620422209205109</v>
      </c>
      <c r="F34" s="1"/>
      <c r="G34" s="1"/>
    </row>
    <row r="35" spans="1:7">
      <c r="A35" s="3"/>
      <c r="B35" s="1">
        <v>620422209207095</v>
      </c>
      <c r="C35" s="1">
        <v>620422209209084</v>
      </c>
      <c r="D35" s="1">
        <v>620422209210154</v>
      </c>
      <c r="E35" s="1">
        <v>620422209205111</v>
      </c>
      <c r="F35" s="1"/>
      <c r="G35" s="1"/>
    </row>
    <row r="36" spans="1:7">
      <c r="A36" s="3"/>
      <c r="B36" s="1">
        <v>620422209207114</v>
      </c>
      <c r="C36" s="1">
        <v>620422209209085</v>
      </c>
      <c r="D36" s="1">
        <v>620422209210155</v>
      </c>
      <c r="E36" s="1">
        <v>620422209205112</v>
      </c>
      <c r="F36" s="1"/>
      <c r="G36" s="1"/>
    </row>
    <row r="37" spans="1:7">
      <c r="A37" s="3"/>
      <c r="B37" s="1">
        <v>620422209207117</v>
      </c>
      <c r="C37" s="1">
        <v>620422209209087</v>
      </c>
      <c r="D37" s="1">
        <v>620422209210156</v>
      </c>
      <c r="E37" s="1">
        <v>620422209205114</v>
      </c>
      <c r="F37" s="1"/>
      <c r="G37" s="1"/>
    </row>
    <row r="38" spans="1:7">
      <c r="A38" s="3"/>
      <c r="B38" s="1">
        <v>620422209207118</v>
      </c>
      <c r="C38" s="1">
        <v>620422209209091</v>
      </c>
      <c r="D38" s="1"/>
      <c r="E38" s="1">
        <v>620422209205115</v>
      </c>
      <c r="F38" s="1"/>
      <c r="G38" s="1"/>
    </row>
    <row r="39" spans="1:7">
      <c r="A39" s="3"/>
      <c r="B39" s="1">
        <v>620422209207119</v>
      </c>
      <c r="C39" s="1">
        <v>620422209209093</v>
      </c>
      <c r="D39" s="4"/>
      <c r="E39" s="1">
        <v>620422209205117</v>
      </c>
      <c r="F39" s="1"/>
      <c r="G39" s="1"/>
    </row>
    <row r="40" spans="1:7">
      <c r="A40" s="3"/>
      <c r="B40" s="1">
        <v>620422209207120</v>
      </c>
      <c r="C40" s="1">
        <v>620422209209095</v>
      </c>
      <c r="D40" s="4"/>
      <c r="E40" s="1">
        <v>620422209205118</v>
      </c>
      <c r="F40" s="1"/>
      <c r="G40" s="1"/>
    </row>
    <row r="41" spans="1:7">
      <c r="A41" s="3"/>
      <c r="B41" s="1">
        <v>620422209207122</v>
      </c>
      <c r="C41" s="1"/>
      <c r="D41" s="4"/>
      <c r="E41" s="1"/>
      <c r="F41" s="1"/>
      <c r="G41" s="1"/>
    </row>
    <row r="42" spans="1:7">
      <c r="A42" s="3"/>
      <c r="B42" s="1">
        <v>620422209207123</v>
      </c>
      <c r="C42" s="5"/>
      <c r="D42" s="4"/>
      <c r="E42" s="1"/>
      <c r="F42" s="1"/>
      <c r="G42" s="1"/>
    </row>
    <row r="43" spans="1:7">
      <c r="A43" s="3"/>
      <c r="B43" s="1"/>
      <c r="C43" s="5"/>
      <c r="D43" s="4"/>
      <c r="E43" s="1"/>
      <c r="F43" s="1"/>
      <c r="G43" s="1"/>
    </row>
    <row r="44" spans="1:7">
      <c r="A44" s="3"/>
      <c r="B44" s="1"/>
      <c r="C44" s="5"/>
      <c r="D44" s="1"/>
      <c r="E44" s="6"/>
      <c r="F44" s="2"/>
      <c r="G44" s="1"/>
    </row>
    <row r="45" spans="1:7">
      <c r="A45" s="3"/>
      <c r="B45" s="1"/>
      <c r="C45" s="6"/>
      <c r="D45" s="1"/>
      <c r="E45" s="5"/>
      <c r="F45" s="1"/>
      <c r="G45" s="1"/>
    </row>
    <row r="46" spans="1:7">
      <c r="A46" s="3"/>
      <c r="B46" s="1"/>
      <c r="C46" s="5"/>
      <c r="D46" s="1"/>
      <c r="E46" s="5"/>
      <c r="F46" s="1"/>
      <c r="G46" s="1"/>
    </row>
    <row r="47" spans="1:7">
      <c r="A47" s="3"/>
      <c r="B47" s="7"/>
      <c r="C47" s="5"/>
      <c r="D47" s="4"/>
      <c r="E47" s="5"/>
      <c r="F47" s="1"/>
      <c r="G47" s="1"/>
    </row>
    <row r="48" spans="1:7">
      <c r="A48" s="3"/>
      <c r="B48" s="7"/>
      <c r="D48" s="4"/>
      <c r="F48" s="1"/>
      <c r="G48" s="1"/>
    </row>
    <row r="49" spans="1:7">
      <c r="A49" s="3"/>
      <c r="B49" s="7"/>
      <c r="C49" s="8"/>
      <c r="D49" s="1"/>
      <c r="E49" s="9"/>
      <c r="F49" s="1"/>
      <c r="G49" s="1"/>
    </row>
    <row r="50" spans="1:7">
      <c r="A50" s="3"/>
      <c r="B50" s="7"/>
      <c r="C50" s="9"/>
      <c r="D50" s="1"/>
      <c r="E50" s="9"/>
      <c r="F50" s="1"/>
      <c r="G50" s="1"/>
    </row>
    <row r="51" spans="1:7">
      <c r="A51" s="3"/>
      <c r="B51" s="7"/>
      <c r="C51" s="5"/>
      <c r="D51" s="4"/>
      <c r="E51" s="5"/>
      <c r="F51" s="1"/>
      <c r="G51" s="1"/>
    </row>
    <row r="52" spans="1:7">
      <c r="A52" s="3"/>
      <c r="B52" s="7"/>
      <c r="C52" s="9"/>
      <c r="D52" s="1"/>
      <c r="E52" s="9"/>
      <c r="F52" s="1"/>
      <c r="G52" s="1"/>
    </row>
    <row r="53" spans="1:7">
      <c r="A53" s="3"/>
      <c r="B53" s="7"/>
      <c r="C53" s="6"/>
      <c r="D53" s="1"/>
      <c r="E53" s="5"/>
      <c r="F53" s="1"/>
      <c r="G53" s="1"/>
    </row>
    <row r="54" spans="1:7">
      <c r="A54" s="3"/>
      <c r="B54" s="7"/>
      <c r="C54" s="6"/>
      <c r="D54" s="1"/>
      <c r="E54" s="6"/>
      <c r="F54" s="1"/>
      <c r="G54" s="1"/>
    </row>
    <row r="55" spans="1:7">
      <c r="A55" s="3"/>
      <c r="B55" s="7"/>
      <c r="C55" s="5"/>
      <c r="D55" s="1"/>
      <c r="E55" s="5"/>
      <c r="F55" s="1"/>
      <c r="G55" s="1"/>
    </row>
    <row r="56" spans="1:7">
      <c r="A56" s="3"/>
      <c r="B56" s="7"/>
      <c r="C56" s="6"/>
      <c r="D56" s="1"/>
      <c r="E56" s="9"/>
      <c r="F56" s="1"/>
      <c r="G56" s="1"/>
    </row>
    <row r="57" spans="1:7">
      <c r="A57" s="10"/>
      <c r="B57" s="11"/>
      <c r="C57" s="5"/>
      <c r="D57" s="1"/>
      <c r="E57" s="5"/>
      <c r="F57" s="1"/>
      <c r="G57" s="1"/>
    </row>
    <row r="58" spans="1:7">
      <c r="A58" s="3"/>
      <c r="B58" s="7"/>
      <c r="C58" s="5"/>
      <c r="D58" s="1"/>
      <c r="E58" s="5"/>
      <c r="F58" s="1"/>
      <c r="G58" s="1"/>
    </row>
    <row r="59" spans="1:7">
      <c r="A59" s="3"/>
      <c r="B59" s="7"/>
      <c r="C59" s="5"/>
      <c r="D59" s="6"/>
      <c r="E59" s="5"/>
      <c r="F59" s="1"/>
      <c r="G59" s="1"/>
    </row>
    <row r="60" spans="1:7">
      <c r="A60" s="3"/>
      <c r="B60" s="7"/>
      <c r="C60" s="6"/>
      <c r="D60" s="6"/>
      <c r="E60" s="6"/>
      <c r="F60" s="1"/>
      <c r="G60" s="1"/>
    </row>
    <row r="61" spans="1:7">
      <c r="A61" s="3"/>
      <c r="B61" s="7"/>
      <c r="C61" s="5"/>
      <c r="D61" s="6"/>
      <c r="E61" s="5"/>
      <c r="F61" s="1"/>
      <c r="G61" s="1"/>
    </row>
    <row r="62" spans="1:7">
      <c r="A62" s="3"/>
      <c r="B62" s="7"/>
      <c r="C62" s="6"/>
      <c r="D62" s="6"/>
      <c r="E62" s="6"/>
      <c r="F62" s="1"/>
      <c r="G62" s="1"/>
    </row>
    <row r="63" spans="1:7">
      <c r="A63" s="3"/>
      <c r="B63" s="7"/>
      <c r="C63" s="6"/>
      <c r="D63" s="6"/>
      <c r="E63" s="6"/>
      <c r="F63" s="1"/>
      <c r="G63" s="1"/>
    </row>
    <row r="64" spans="1:7">
      <c r="A64" s="3"/>
      <c r="B64" s="7"/>
      <c r="C64" s="9"/>
      <c r="D64" s="9"/>
      <c r="E64" s="9"/>
      <c r="F64" s="1"/>
      <c r="G64" s="1"/>
    </row>
    <row r="65" spans="1:7">
      <c r="A65" s="3"/>
      <c r="B65" s="7"/>
      <c r="F65" s="1"/>
      <c r="G65" s="1"/>
    </row>
    <row r="66" spans="1:7">
      <c r="A66" s="3"/>
      <c r="B66" s="7"/>
      <c r="C66" s="6"/>
      <c r="D66" s="6"/>
      <c r="E66" s="6"/>
      <c r="F66" s="1"/>
      <c r="G66" s="1"/>
    </row>
    <row r="67" spans="1:7">
      <c r="A67" s="3"/>
      <c r="B67" s="7"/>
      <c r="C67" s="6"/>
      <c r="D67" s="6"/>
      <c r="E67" s="6"/>
      <c r="F67" s="2"/>
      <c r="G67" s="1"/>
    </row>
    <row r="68" spans="1:7">
      <c r="A68" s="3"/>
      <c r="B68" s="7"/>
      <c r="C68" s="5"/>
      <c r="D68" s="5"/>
      <c r="E68" s="5"/>
      <c r="F68" s="1"/>
      <c r="G68" s="1"/>
    </row>
    <row r="69" spans="1:7">
      <c r="A69" s="3"/>
      <c r="B69" s="7"/>
      <c r="D69" s="5"/>
      <c r="F69" s="1"/>
      <c r="G69" s="1"/>
    </row>
    <row r="70" spans="1:7">
      <c r="A70" s="3"/>
      <c r="B70" s="7"/>
      <c r="D70" s="9"/>
      <c r="E70" s="9"/>
      <c r="F70" s="1"/>
      <c r="G70" s="1"/>
    </row>
    <row r="71" spans="1:7">
      <c r="A71" s="3"/>
      <c r="B71" s="7"/>
      <c r="C71" s="5"/>
      <c r="D71" s="5"/>
      <c r="E71" s="5"/>
      <c r="F71" s="1"/>
      <c r="G71" s="1"/>
    </row>
    <row r="72" spans="1:7">
      <c r="A72" s="3"/>
      <c r="B72" s="7"/>
      <c r="C72" s="9"/>
      <c r="D72" s="6"/>
      <c r="E72" s="9"/>
      <c r="F72" s="1"/>
      <c r="G72" s="1"/>
    </row>
    <row r="73" spans="1:7">
      <c r="A73" s="3"/>
      <c r="B73" s="7"/>
      <c r="D73" s="9"/>
      <c r="F73" s="1"/>
      <c r="G73" s="1"/>
    </row>
    <row r="74" spans="1:7">
      <c r="A74" s="3"/>
      <c r="B74" s="7"/>
      <c r="C74" s="9"/>
      <c r="D74" s="6"/>
      <c r="E74" s="9"/>
      <c r="F74" s="1"/>
      <c r="G74" s="1"/>
    </row>
    <row r="75" spans="1:7">
      <c r="A75" s="3"/>
      <c r="B75" s="7"/>
      <c r="D75" s="6"/>
      <c r="F75" s="1"/>
      <c r="G75" s="1"/>
    </row>
    <row r="76" spans="1:7">
      <c r="A76" s="3"/>
      <c r="B76" s="7"/>
      <c r="C76" s="5"/>
      <c r="D76" s="6"/>
      <c r="E76" s="5"/>
      <c r="F76" s="1"/>
      <c r="G76" s="1"/>
    </row>
    <row r="77" spans="1:7">
      <c r="A77" s="12"/>
      <c r="B77" s="13"/>
      <c r="D77" s="6"/>
      <c r="E77" s="9"/>
      <c r="F77" s="1"/>
      <c r="G77" s="1"/>
    </row>
    <row r="78" spans="1:7">
      <c r="A78" s="14"/>
      <c r="B78" s="7"/>
      <c r="C78" s="9"/>
      <c r="D78" s="6"/>
      <c r="E78" s="9"/>
      <c r="F78" s="1"/>
      <c r="G78" s="1"/>
    </row>
    <row r="79" spans="1:7">
      <c r="A79" s="3"/>
      <c r="B79" s="7"/>
      <c r="C79" s="6"/>
      <c r="D79" s="6"/>
      <c r="E79" s="6"/>
      <c r="F79" s="1"/>
      <c r="G79" s="1"/>
    </row>
    <row r="80" spans="1:7">
      <c r="A80" s="3"/>
      <c r="B80" s="7"/>
      <c r="F80" s="1"/>
      <c r="G80" s="1"/>
    </row>
    <row r="81" spans="1:2">
      <c r="A81" s="3"/>
      <c r="B81" s="7"/>
    </row>
    <row r="82" spans="1:2">
      <c r="A82" s="3"/>
      <c r="B82" s="7"/>
    </row>
    <row r="83" spans="1:2">
      <c r="A83" s="3"/>
      <c r="B83" s="7"/>
    </row>
    <row r="84" spans="1:2">
      <c r="A84" s="3"/>
      <c r="B84" s="7"/>
    </row>
    <row r="85" spans="1:2">
      <c r="A85" s="3"/>
      <c r="B85" s="7"/>
    </row>
    <row r="86" spans="1:2">
      <c r="A86" s="15"/>
      <c r="B86" s="7"/>
    </row>
    <row r="87" spans="1:2">
      <c r="A87" s="3"/>
      <c r="B87" s="7"/>
    </row>
    <row r="88" spans="1:2">
      <c r="A88" s="3"/>
      <c r="B88" s="7"/>
    </row>
    <row r="89" spans="1:2">
      <c r="A89" s="3"/>
      <c r="B89" s="7"/>
    </row>
    <row r="90" spans="1:2">
      <c r="A90" s="3"/>
      <c r="B90" s="7"/>
    </row>
    <row r="91" spans="1:2">
      <c r="A91" s="3"/>
      <c r="B91" s="7"/>
    </row>
    <row r="92" spans="1:2">
      <c r="A92" s="3"/>
      <c r="B92" s="7"/>
    </row>
    <row r="93" spans="1:2">
      <c r="A93" s="3"/>
      <c r="B93" s="7"/>
    </row>
    <row r="94" spans="1:2">
      <c r="A94" s="3"/>
      <c r="B94" s="7"/>
    </row>
    <row r="95" spans="1:2">
      <c r="A95" s="3"/>
      <c r="B95" s="7"/>
    </row>
    <row r="96" spans="1:2">
      <c r="A96" s="3"/>
      <c r="B96" s="7"/>
    </row>
    <row r="97" spans="1:2">
      <c r="A97" s="3"/>
      <c r="B97" s="7"/>
    </row>
    <row r="98" spans="1:2">
      <c r="A98" s="3"/>
      <c r="B98" s="7"/>
    </row>
    <row r="99" spans="1:2">
      <c r="A99" s="12"/>
      <c r="B99" s="7"/>
    </row>
    <row r="100" spans="1:2">
      <c r="A100" s="3"/>
      <c r="B100" s="7"/>
    </row>
    <row r="101" spans="1:2">
      <c r="A101" s="3"/>
      <c r="B101" s="7"/>
    </row>
    <row r="102" spans="1:2">
      <c r="A102" s="3"/>
      <c r="B102" s="7"/>
    </row>
    <row r="103" spans="1:2">
      <c r="A103" s="16"/>
      <c r="B103" s="7"/>
    </row>
  </sheetData>
  <sortState ref="F1:F30">
    <sortCondition ref="F1"/>
  </sortState>
  <conditionalFormatting sqref="C6">
    <cfRule type="duplicateValues" dxfId="0" priority="1"/>
  </conditionalFormatting>
  <conditionalFormatting sqref="B7">
    <cfRule type="duplicateValues" dxfId="0" priority="3"/>
  </conditionalFormatting>
  <conditionalFormatting sqref="A10">
    <cfRule type="duplicateValues" dxfId="0" priority="5"/>
  </conditionalFormatting>
  <conditionalFormatting sqref="A27">
    <cfRule type="duplicateValues" dxfId="0" priority="6"/>
  </conditionalFormatting>
  <conditionalFormatting sqref="B31">
    <cfRule type="duplicateValues" dxfId="0" priority="4"/>
  </conditionalFormatting>
  <conditionalFormatting sqref="A32">
    <cfRule type="duplicateValues" dxfId="0" priority="7"/>
  </conditionalFormatting>
  <conditionalFormatting sqref="B23:B26">
    <cfRule type="duplicateValues" dxfId="0" priority="2"/>
  </conditionalFormatting>
  <conditionalFormatting sqref="D39:D58">
    <cfRule type="duplicateValues" dxfId="0" priority="13"/>
  </conditionalFormatting>
  <conditionalFormatting sqref="F31:F80">
    <cfRule type="duplicateValues" dxfId="0" priority="11"/>
  </conditionalFormatting>
  <conditionalFormatting sqref="G2:G80">
    <cfRule type="duplicateValues" dxfId="0" priority="10"/>
  </conditionalFormatting>
  <conditionalFormatting sqref="H5:H17">
    <cfRule type="duplicateValues" dxfId="0" priority="9"/>
  </conditionalFormatting>
  <conditionalFormatting sqref="I5:I17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TWYG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拟救助统计表</vt:lpstr>
      <vt:lpstr>拟救助统计表 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2004-01-22T08:25:00Z</dcterms:created>
  <cp:lastPrinted>2016-04-01T08:59:00Z</cp:lastPrinted>
  <dcterms:modified xsi:type="dcterms:W3CDTF">2023-02-01T09:31:24Z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>
    <vt:lpwstr>14</vt:lpwstr>
  </property>
  <property fmtid="{D5CDD505-2E9C-101B-9397-08002B2CF9AE}" pid="4" name="ICV">
    <vt:lpwstr>7113237AAC5348BAB76A44B99EE6224B</vt:lpwstr>
  </property>
</Properties>
</file>