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externalReferences>
    <externalReference r:id="rId3"/>
  </externalReferences>
  <definedNames>
    <definedName name="_xlnm._FilterDatabase" localSheetId="0" hidden="1">Sheet1!$A$40:$AB$211</definedName>
  </definedNames>
  <calcPr calcId="144525"/>
</workbook>
</file>

<file path=xl/sharedStrings.xml><?xml version="1.0" encoding="utf-8"?>
<sst xmlns="http://schemas.openxmlformats.org/spreadsheetml/2006/main" count="3123" uniqueCount="873">
  <si>
    <t>会宁县2022年度帮扶项目资产确权登记表</t>
  </si>
  <si>
    <t>填报单位:                          .</t>
  </si>
  <si>
    <t>序号</t>
  </si>
  <si>
    <t>资产名称</t>
  </si>
  <si>
    <t>项目资产类别</t>
  </si>
  <si>
    <t>项目实施单位</t>
  </si>
  <si>
    <t>项目主管部门</t>
  </si>
  <si>
    <t>项目实施地点</t>
  </si>
  <si>
    <t>顼目建设规模及内容</t>
  </si>
  <si>
    <t xml:space="preserve">构建年度
</t>
  </si>
  <si>
    <t>建成时间</t>
  </si>
  <si>
    <t>预计使用年限</t>
  </si>
  <si>
    <t>县级安排资金文号</t>
  </si>
  <si>
    <t>安排资金来源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</si>
  <si>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</si>
  <si>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</si>
  <si>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</si>
  <si>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</si>
  <si>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</si>
  <si>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资产处置</t>
  </si>
  <si>
    <t>资产状态（在用/ 报废 /损毁）</t>
  </si>
  <si>
    <t>资产后续管护
主体和责任</t>
  </si>
  <si>
    <t>乡镇</t>
  </si>
  <si>
    <t>村</t>
  </si>
  <si>
    <t>财政衔接
资金</t>
  </si>
  <si>
    <t>东西部协作资金</t>
  </si>
  <si>
    <t>中央定点帮扶资金</t>
  </si>
  <si>
    <t>整合资金</t>
  </si>
  <si>
    <t>帮扶资金</t>
  </si>
  <si>
    <t>其他</t>
  </si>
  <si>
    <t>小计</t>
  </si>
  <si>
    <t>管护单位</t>
  </si>
  <si>
    <t>管护人</t>
  </si>
  <si>
    <t>一</t>
  </si>
  <si>
    <t>实物资产</t>
  </si>
  <si>
    <t>农村厕所革命</t>
  </si>
  <si>
    <t>到户资产</t>
  </si>
  <si>
    <t>会宁县</t>
  </si>
  <si>
    <t>农业农村局</t>
  </si>
  <si>
    <t>为全县28个乡镇新建农村户厕7354座</t>
  </si>
  <si>
    <t>2022年</t>
  </si>
  <si>
    <t>5年</t>
  </si>
  <si>
    <t>物化资产</t>
  </si>
  <si>
    <t>个人</t>
  </si>
  <si>
    <t>未处置</t>
  </si>
  <si>
    <t>在用</t>
  </si>
  <si>
    <t>村委会</t>
  </si>
  <si>
    <t>农房抗震改造</t>
  </si>
  <si>
    <t>会师镇</t>
  </si>
  <si>
    <t>住建局</t>
  </si>
  <si>
    <t>实施抗震改造5户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</si>
  <si>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5年</t>
    </r>
  </si>
  <si>
    <t>会财综发〔2022〕23号
会财综发〔2022〕28号</t>
  </si>
  <si>
    <t>农户</t>
  </si>
  <si>
    <t>郭城驿镇</t>
  </si>
  <si>
    <t>实施抗震改造22户</t>
  </si>
  <si>
    <r>
      <rPr>
        <sz val="10"/>
        <rFont val="宋体"/>
        <charset val="134"/>
      </rPr>
      <t>15年</t>
    </r>
  </si>
  <si>
    <t>河畔镇</t>
  </si>
  <si>
    <t>实施抗震改造12户</t>
  </si>
  <si>
    <t>头寨子镇</t>
  </si>
  <si>
    <t>实施抗震改造29户</t>
  </si>
  <si>
    <t>甘沟驿镇</t>
  </si>
  <si>
    <t>实施抗震改造50户</t>
  </si>
  <si>
    <t>太平店镇</t>
  </si>
  <si>
    <t>实施抗震改造15户</t>
  </si>
  <si>
    <t>丁家沟镇</t>
  </si>
  <si>
    <t>中川镇</t>
  </si>
  <si>
    <t>实施抗震改造23户</t>
  </si>
  <si>
    <t>新添堡回族乡</t>
  </si>
  <si>
    <t>实施抗震改造17户</t>
  </si>
  <si>
    <t>党家岘乡</t>
  </si>
  <si>
    <t>实施抗震改造25户</t>
  </si>
  <si>
    <t>杨崖集镇</t>
  </si>
  <si>
    <t>实施抗震改造28户</t>
  </si>
  <si>
    <t>老君坡镇</t>
  </si>
  <si>
    <t>实施抗震改造40户</t>
  </si>
  <si>
    <t>翟家所镇</t>
  </si>
  <si>
    <t>柴家门镇</t>
  </si>
  <si>
    <t>实施抗震改造4户</t>
  </si>
  <si>
    <t>八里湾乡</t>
  </si>
  <si>
    <t>实施抗震改造14户</t>
  </si>
  <si>
    <t>韩家集镇</t>
  </si>
  <si>
    <t>大沟镇</t>
  </si>
  <si>
    <t>实施抗震改造6户</t>
  </si>
  <si>
    <t>四房吴镇</t>
  </si>
  <si>
    <t>实施抗震改造26户</t>
  </si>
  <si>
    <t>汉家岔镇</t>
  </si>
  <si>
    <t>实施抗震改造10户</t>
  </si>
  <si>
    <t>新塬镇</t>
  </si>
  <si>
    <t>实施抗震改造7户</t>
  </si>
  <si>
    <t>刘家寨子镇</t>
  </si>
  <si>
    <t>实施抗震改造20户</t>
  </si>
  <si>
    <t>白草塬镇</t>
  </si>
  <si>
    <t>新庄镇</t>
  </si>
  <si>
    <t>实施抗震改造11户</t>
  </si>
  <si>
    <t>侯家川镇</t>
  </si>
  <si>
    <t>平头川镇</t>
  </si>
  <si>
    <t>土门岘镇</t>
  </si>
  <si>
    <t>草滩镇</t>
  </si>
  <si>
    <t>土高山乡</t>
  </si>
  <si>
    <t>八里湾乡八里湾村户用垃圾箱</t>
  </si>
  <si>
    <t>给予316户每户配备垃圾箱1个，共计316个</t>
  </si>
  <si>
    <t>二</t>
  </si>
  <si>
    <t>红军小学智慧黑板、录播教室、计算机教室、音乐教室器材、校园红色文化配套设施</t>
  </si>
  <si>
    <t>公益性资产</t>
  </si>
  <si>
    <t>教育局</t>
  </si>
  <si>
    <t>西雁社区</t>
  </si>
  <si>
    <t>智慧黑板76.9万元；录播教室29.78万元；计算机教室29.76万元；音乐教室器材12.4万元；校园红色文化建设21万元。</t>
  </si>
  <si>
    <t>10年</t>
  </si>
  <si>
    <t>会财农发〔2022〕17号</t>
  </si>
  <si>
    <t>国有</t>
  </si>
  <si>
    <t>会宁县红军小学</t>
  </si>
  <si>
    <t>童强</t>
  </si>
  <si>
    <t>优质教育资源</t>
  </si>
  <si>
    <t>教场社区</t>
  </si>
  <si>
    <t>未来课堂创新班建设2个班</t>
  </si>
  <si>
    <t>会农领发〔2022〕18号</t>
  </si>
  <si>
    <t>实物资产及无形资产</t>
  </si>
  <si>
    <t>会宁县思源实验学校</t>
  </si>
  <si>
    <t>王正辉</t>
  </si>
  <si>
    <t>高考培优课程及教学服务项目25名学生</t>
  </si>
  <si>
    <t>无形资产</t>
  </si>
  <si>
    <t>会宁县第一中学</t>
  </si>
  <si>
    <t>张贵荣</t>
  </si>
  <si>
    <t>优质教育资源目</t>
  </si>
  <si>
    <t>二十里铺村</t>
  </si>
  <si>
    <t>会宁县第二中学</t>
  </si>
  <si>
    <t>童毅</t>
  </si>
  <si>
    <t>中川镇中川村配套垃圾桶</t>
  </si>
  <si>
    <t>公益类资产</t>
  </si>
  <si>
    <t>给中川村配备垃圾桶22个</t>
  </si>
  <si>
    <t>集体</t>
  </si>
  <si>
    <t>中川村</t>
  </si>
  <si>
    <t>中川村股份经济合作社</t>
  </si>
  <si>
    <t>米宏</t>
  </si>
  <si>
    <t>八里湾乡大水村吕岔社何窑胡元路口至吕岔社庄口硬化路</t>
  </si>
  <si>
    <t>自然村组硬化路建设项目</t>
  </si>
  <si>
    <t>县乡公路养护站</t>
  </si>
  <si>
    <t>交通运输局</t>
  </si>
  <si>
    <t>大水村</t>
  </si>
  <si>
    <t>新修3.5米宽村组道路3.34公里</t>
  </si>
  <si>
    <t>8年</t>
  </si>
  <si>
    <t>会农领发[2021]3号</t>
  </si>
  <si>
    <t>大水岔村</t>
  </si>
  <si>
    <t>大水岔村村委会</t>
  </si>
  <si>
    <t>周学军</t>
  </si>
  <si>
    <t>八里湾乡八里村阳坪社王去岘口至阳坪社硬化路</t>
  </si>
  <si>
    <t>八里村</t>
  </si>
  <si>
    <t>新修3.5米宽村组道路2.715公里</t>
  </si>
  <si>
    <t>会财经发[2021]21号</t>
  </si>
  <si>
    <t>八里湾村</t>
  </si>
  <si>
    <t>八里湾村村委会</t>
  </si>
  <si>
    <t>李丽霞</t>
  </si>
  <si>
    <t>会宁县C262线三头壑岘至张城堡安全生命防护工程</t>
  </si>
  <si>
    <t>安全生命防护项目</t>
  </si>
  <si>
    <t>富家岔村</t>
  </si>
  <si>
    <t>新修安全生命防护工程5公里</t>
  </si>
  <si>
    <t>富家岔村村委会</t>
  </si>
  <si>
    <t>李继武</t>
  </si>
  <si>
    <t>草滩镇孔家寨子村尹寺社硬化路</t>
  </si>
  <si>
    <t>孔家寨子村</t>
  </si>
  <si>
    <t>新修3.5米宽村组道路3.815公里</t>
  </si>
  <si>
    <t>会财经发[2022]42号</t>
  </si>
  <si>
    <t>孔家寨子村村委会</t>
  </si>
  <si>
    <t>刘永麟</t>
  </si>
  <si>
    <t>柴家门镇柴门村堡沟社硬化路</t>
  </si>
  <si>
    <t>自然村组道路硬化项目</t>
  </si>
  <si>
    <t>柴家门村</t>
  </si>
  <si>
    <t>新修3.5米宽村组道路5.51公里</t>
  </si>
  <si>
    <t>会财经发[2021]42号</t>
  </si>
  <si>
    <t>柴家门村村委会</t>
  </si>
  <si>
    <t>王俊</t>
  </si>
  <si>
    <t>柴家门镇鸡儿咀村大岔社道路硬化路</t>
  </si>
  <si>
    <t>鸡儿咀村</t>
  </si>
  <si>
    <t>新修3.5米宽村组道路4.38公里</t>
  </si>
  <si>
    <t>会财农发[2021]109号</t>
  </si>
  <si>
    <t>鸡儿咀村村委会</t>
  </si>
  <si>
    <t>孔维华</t>
  </si>
  <si>
    <t>大沟镇宋坪村蒲去社、张坪社沿串梁顶至张坪社硬化路</t>
  </si>
  <si>
    <t>宋坪村</t>
  </si>
  <si>
    <t>新修3.5米宽村组道路3.996公里</t>
  </si>
  <si>
    <t>宋家坪村</t>
  </si>
  <si>
    <t>宋家坪村村委会</t>
  </si>
  <si>
    <t>王济华</t>
  </si>
  <si>
    <t>党家岘乡上秀村上秀社、范湾社硬化路</t>
  </si>
  <si>
    <t>上秀村</t>
  </si>
  <si>
    <t>新修3.5米宽村组道路3.8公里</t>
  </si>
  <si>
    <t>上秀村村委会</t>
  </si>
  <si>
    <t>李景泽</t>
  </si>
  <si>
    <t>党家岘乡毛家坪村大湾社、梁河村辽洼社硬化路</t>
  </si>
  <si>
    <t xml:space="preserve">毛坪村   </t>
  </si>
  <si>
    <t>新修4.5/3.5米宽村组道路1.417公里</t>
  </si>
  <si>
    <t xml:space="preserve">毛家坪村 </t>
  </si>
  <si>
    <t>毛家坪村村委会</t>
  </si>
  <si>
    <t>吴承亮</t>
  </si>
  <si>
    <t>梁河村</t>
  </si>
  <si>
    <t>新修4.5/3.5米宽村组道路2.983公里</t>
  </si>
  <si>
    <t xml:space="preserve">梁家河村  </t>
  </si>
  <si>
    <t>梁家河村村委会</t>
  </si>
  <si>
    <t>李永霞</t>
  </si>
  <si>
    <t>党家岘乡新民村张岔社硬化路</t>
  </si>
  <si>
    <t>新民村</t>
  </si>
  <si>
    <t>新修3.5米宽村组道路3.52公里</t>
  </si>
  <si>
    <t>新民村村委会</t>
  </si>
  <si>
    <t>李养根</t>
  </si>
  <si>
    <t>翟家所镇翟家所村大岔社、糜地湾社道路硬化路</t>
  </si>
  <si>
    <t>翟家所村</t>
  </si>
  <si>
    <t>新修3.5米宽村组道路2.85公里</t>
  </si>
  <si>
    <t>翟家所村村委会</t>
  </si>
  <si>
    <t>贠东</t>
  </si>
  <si>
    <t>翟家所镇翟家所村水岔社硬化路</t>
  </si>
  <si>
    <t>新修3.5米宽村组道路4.5公里</t>
  </si>
  <si>
    <t>会宁县C210线后湾至张城堡安全生命防护工程</t>
  </si>
  <si>
    <t>张城堡村</t>
  </si>
  <si>
    <t>新修安全生命防护工程3公里</t>
  </si>
  <si>
    <t>张城堡村村委会</t>
  </si>
  <si>
    <t>宋尚峰</t>
  </si>
  <si>
    <t>丁家沟镇郝川村马庄社马庄社至郝川社硬化路</t>
  </si>
  <si>
    <t>郝川村</t>
  </si>
  <si>
    <t>新修3.5米宽村组道路2.8公里</t>
  </si>
  <si>
    <t>郝家川村</t>
  </si>
  <si>
    <t>郝家川村村委会</t>
  </si>
  <si>
    <t>张文江</t>
  </si>
  <si>
    <t>丁家沟镇窑沟村罗滩社硬化路</t>
  </si>
  <si>
    <t>窑沟村</t>
  </si>
  <si>
    <t>新修3.5米宽村组道路2.845公里</t>
  </si>
  <si>
    <t>窑沟村委会</t>
  </si>
  <si>
    <t>高彦飞</t>
  </si>
  <si>
    <t>丁家沟镇马岔村马莲社旧312线至马莲社硬化路</t>
  </si>
  <si>
    <t>马岔村</t>
  </si>
  <si>
    <t>新修3.5米宽村组道路1.1公里</t>
  </si>
  <si>
    <t>马家岔村</t>
  </si>
  <si>
    <t>马家岔村村委会</t>
  </si>
  <si>
    <t>王克祥</t>
  </si>
  <si>
    <t>会宁县C154线后山梁至沟滩安全生命防护工程</t>
  </si>
  <si>
    <t>梁庄村</t>
  </si>
  <si>
    <t>新修安全生命防护工程4公里</t>
  </si>
  <si>
    <t>梁庄村村委会</t>
  </si>
  <si>
    <t>张满福</t>
  </si>
  <si>
    <t>甘沟驿镇袁岸村后岔社、康庄社自然村组道路硬化路</t>
  </si>
  <si>
    <t>袁岸村</t>
  </si>
  <si>
    <t>新修3.5米宽村组道路2.6公里</t>
  </si>
  <si>
    <t>袁岸岔村</t>
  </si>
  <si>
    <t>袁岸岔村村委会</t>
  </si>
  <si>
    <t>王环</t>
  </si>
  <si>
    <t>郭城驿镇郭城驿村吉坪社、南坪社硬化路</t>
  </si>
  <si>
    <t>郭城驿</t>
  </si>
  <si>
    <t>郭城驿村</t>
  </si>
  <si>
    <t>新修3.5米宽村组道路2.886公里</t>
  </si>
  <si>
    <t>郭城驿村村委会</t>
  </si>
  <si>
    <t>吉文虎</t>
  </si>
  <si>
    <t>郭城驿镇大羊营村下川社自然村组及巷道硬化路</t>
  </si>
  <si>
    <t>大羊营村</t>
  </si>
  <si>
    <t>新修3.5米宽村组道路2.567公里</t>
  </si>
  <si>
    <t>会交发[2022]49号</t>
  </si>
  <si>
    <t>大羊营村村委会</t>
  </si>
  <si>
    <t>马艳丽</t>
  </si>
  <si>
    <t>郭城驿镇驮营村张家山根社、东湾社自然村组道路及巷道硬化路</t>
  </si>
  <si>
    <t>驮营村</t>
  </si>
  <si>
    <t>新修3.5/3.0米宽村组道路2.75公里</t>
  </si>
  <si>
    <t>驮营村村委会</t>
  </si>
  <si>
    <t>李小强</t>
  </si>
  <si>
    <t>郭城驿镇叶家滩村南塬社硬化路</t>
  </si>
  <si>
    <t>叶家滩村</t>
  </si>
  <si>
    <t>新修3.5米宽村组道路1.865公里</t>
  </si>
  <si>
    <t>叶家滩村村委会</t>
  </si>
  <si>
    <t>姜砚露</t>
  </si>
  <si>
    <t>汉家岔镇汉岔村下李社硬化路</t>
  </si>
  <si>
    <t>汉岔村</t>
  </si>
  <si>
    <t>新修3.5米宽村组道路2.7公里</t>
  </si>
  <si>
    <t>会财经发[2022]8号</t>
  </si>
  <si>
    <t>汉家岔村</t>
  </si>
  <si>
    <t>汉家岔村村委会</t>
  </si>
  <si>
    <t>刘首军</t>
  </si>
  <si>
    <t>汉家岔镇大庄村大庄社、细岔村细岔山社硬化路</t>
  </si>
  <si>
    <t>大庄村</t>
  </si>
  <si>
    <t>新修3.5米宽村组道路6.7公里</t>
  </si>
  <si>
    <t>大庄村村委会</t>
  </si>
  <si>
    <t>张建保</t>
  </si>
  <si>
    <t>河畔镇李家塬村塬边社上牟至塬边硬化路</t>
  </si>
  <si>
    <t>李家塬村</t>
  </si>
  <si>
    <t>新修3.5米宽村组道路3公里</t>
  </si>
  <si>
    <t>李家塬村村委会</t>
  </si>
  <si>
    <t>牟海清</t>
  </si>
  <si>
    <t>河畔镇半岔村左岔社、桂塬社、下半岔社硬化路</t>
  </si>
  <si>
    <t>半岔村</t>
  </si>
  <si>
    <t>新修3.5米宽村组道路5.005公里</t>
  </si>
  <si>
    <t>会农领发[2022]21号</t>
  </si>
  <si>
    <t>半岔村村委会</t>
  </si>
  <si>
    <t>王举林</t>
  </si>
  <si>
    <t>河畔镇中滩村中东社、中北社硬化路</t>
  </si>
  <si>
    <t>中滩村</t>
  </si>
  <si>
    <t>新修3.5米宽村组道路1.74公里</t>
  </si>
  <si>
    <t>中滩村村委会</t>
  </si>
  <si>
    <t>张虎奎</t>
  </si>
  <si>
    <t>侯川镇侯川村沙咀社硬化路</t>
  </si>
  <si>
    <t>侯川镇</t>
  </si>
  <si>
    <t>侯川村</t>
  </si>
  <si>
    <t>侯家川村</t>
  </si>
  <si>
    <t>侯家川村村委会</t>
  </si>
  <si>
    <t>梁全儒</t>
  </si>
  <si>
    <t>侯家川镇下川村上堡社硬化路</t>
  </si>
  <si>
    <t>下川村</t>
  </si>
  <si>
    <t>新修3.5米宽村组道路3.2公里</t>
  </si>
  <si>
    <t>下川村村委会</t>
  </si>
  <si>
    <t>何建鹏</t>
  </si>
  <si>
    <t>会宁县C254线高湾社至刑郡村安全生命防护工程</t>
  </si>
  <si>
    <t>邢郡村</t>
  </si>
  <si>
    <t>邢郡村村委会</t>
  </si>
  <si>
    <t>高文</t>
  </si>
  <si>
    <t>会师镇东河村东花坪社东花坪至G312线硬化路</t>
  </si>
  <si>
    <t>东河村</t>
  </si>
  <si>
    <t>东河村村委会</t>
  </si>
  <si>
    <t>张娟</t>
  </si>
  <si>
    <t>会师镇东河村冯湾社桃吊路口至冯湾至秦湾硬化路</t>
  </si>
  <si>
    <t>新修3.5米宽村组道路3.755公里</t>
  </si>
  <si>
    <t>会师镇南咀村上庄社、堡子社、南二十里铺社硬化路</t>
  </si>
  <si>
    <t>南咀村</t>
  </si>
  <si>
    <t>新修3.5米宽村组道路2.61公里</t>
  </si>
  <si>
    <t>南家咀头村</t>
  </si>
  <si>
    <t>南家咀头村村委会</t>
  </si>
  <si>
    <t>张全</t>
  </si>
  <si>
    <t>会师镇西岩村王家沟社硬化路</t>
  </si>
  <si>
    <t>西岩村</t>
  </si>
  <si>
    <t>新修3.5米宽村组道路3.785公里</t>
  </si>
  <si>
    <t>西岩山村</t>
  </si>
  <si>
    <t>西岩山村南家咀头村</t>
  </si>
  <si>
    <t>董海峰</t>
  </si>
  <si>
    <t>会师镇蒲杏村中庄社硬化路</t>
  </si>
  <si>
    <t>蒲杏村</t>
  </si>
  <si>
    <t>新修3.5米宽村组道路1.625公里</t>
  </si>
  <si>
    <t>南坤</t>
  </si>
  <si>
    <t>会师镇范家湾村范湾社范湾梁顶至下阳山硬化路</t>
  </si>
  <si>
    <t>范家湾村</t>
  </si>
  <si>
    <t>新修3.5米宽村组道路2.97公里</t>
  </si>
  <si>
    <t>武雅雄</t>
  </si>
  <si>
    <t>会宁县C018线稍家岔至杏儿梁豁岘安全生命防护工程</t>
  </si>
  <si>
    <t>稍岔村</t>
  </si>
  <si>
    <t>稍岔村村委会</t>
  </si>
  <si>
    <t>张晓娟</t>
  </si>
  <si>
    <t>老君坡镇谢埂村葱沟社硬化路</t>
  </si>
  <si>
    <t>谢梗村</t>
  </si>
  <si>
    <t>新修3.5米宽村组道路6.65公里</t>
  </si>
  <si>
    <t>谢家埂子村</t>
  </si>
  <si>
    <t>谢家埂子村村委会</t>
  </si>
  <si>
    <t>苏旺学</t>
  </si>
  <si>
    <t>老君坡镇文岔村高岔社硬化路</t>
  </si>
  <si>
    <t>文岔村</t>
  </si>
  <si>
    <t>新修3.5米宽村组道路3.68公里</t>
  </si>
  <si>
    <t>文家岔村村委会</t>
  </si>
  <si>
    <t>杨俊毅</t>
  </si>
  <si>
    <t>会宁县C403线堡子社至下坪砖厂安全生命防护工程</t>
  </si>
  <si>
    <t>柳家岔村</t>
  </si>
  <si>
    <t>柳家岔村村委会</t>
  </si>
  <si>
    <t>高静云</t>
  </si>
  <si>
    <t>会宁县C587线阳赵路口至张城堡安全生命防护工程</t>
  </si>
  <si>
    <t>阳赵村</t>
  </si>
  <si>
    <t>阳赵村村委会</t>
  </si>
  <si>
    <t>陈晓东</t>
  </si>
  <si>
    <t>会宁县C397线余家老硬化道路安全生命防护工程</t>
  </si>
  <si>
    <t>文家岔村</t>
  </si>
  <si>
    <t>会宁县C395线房坡路口至房坡村安全生命防护工程</t>
  </si>
  <si>
    <t>方家坡村</t>
  </si>
  <si>
    <t>方家坡村村委会</t>
  </si>
  <si>
    <t>伏晓东</t>
  </si>
  <si>
    <t>刘家寨子镇寨柯村田上社硬化路</t>
  </si>
  <si>
    <t>寨柯村</t>
  </si>
  <si>
    <t>新修3.5米宽村组道路2.48公里</t>
  </si>
  <si>
    <t>寨柯村村委会</t>
  </si>
  <si>
    <t>段祺盛</t>
  </si>
  <si>
    <t>平头川镇马路村后湾社、任湾村任湾社硬化路</t>
  </si>
  <si>
    <t>马路村</t>
  </si>
  <si>
    <t>新修3.5米宽村组道路2.78公里</t>
  </si>
  <si>
    <t>马路村村委会</t>
  </si>
  <si>
    <t>周建政</t>
  </si>
  <si>
    <t>平头川镇柳树沟村薛家坪社薛家坪社村内硬化路</t>
  </si>
  <si>
    <t>柳树沟村</t>
  </si>
  <si>
    <t>新修3.5米宽村组道路0.7公里</t>
  </si>
  <si>
    <t>柳树沟村村委会</t>
  </si>
  <si>
    <t>李志诚</t>
  </si>
  <si>
    <t>平头川镇双头村姚湾社双头脑社至姚湾社硬化路</t>
  </si>
  <si>
    <t>双头岔村</t>
  </si>
  <si>
    <t>新修3.5米宽村组道路3.25公里</t>
  </si>
  <si>
    <t>双头岔村村委会</t>
  </si>
  <si>
    <t>何勇</t>
  </si>
  <si>
    <t>四房吴镇大房吴村闫庄社、寨科社硬化路</t>
  </si>
  <si>
    <t>大房吴村</t>
  </si>
  <si>
    <t>新修3.5米宽村组道路2.034公里</t>
  </si>
  <si>
    <t>大房吴村村委会</t>
  </si>
  <si>
    <t>冉军斌</t>
  </si>
  <si>
    <t>会宁县C017线309国道至南坡川村安全生命防护工程</t>
  </si>
  <si>
    <t>太平店镇金堂村下川社、南坡社硬化路</t>
  </si>
  <si>
    <t>金堂村</t>
  </si>
  <si>
    <t>新修3.5米宽村组道路4.26公里</t>
  </si>
  <si>
    <t>金堂镇村</t>
  </si>
  <si>
    <t>金堂镇村村委会</t>
  </si>
  <si>
    <t>刘光辅</t>
  </si>
  <si>
    <t>太平店镇金堂村上湾、阳坡社硬化路</t>
  </si>
  <si>
    <t>新修3.5米宽村组道路1.86公里</t>
  </si>
  <si>
    <t>土高山乡中庄村王川社马塬桥头至南坡硬化路</t>
  </si>
  <si>
    <t>中庄村</t>
  </si>
  <si>
    <t>赵映权</t>
  </si>
  <si>
    <t>土高山乡上沟村小川社硬化路</t>
  </si>
  <si>
    <t>上沟村</t>
  </si>
  <si>
    <t>新修3.5米宽村组道路5.6公里</t>
  </si>
  <si>
    <t>上沟村村委会</t>
  </si>
  <si>
    <t>王建彬</t>
  </si>
  <si>
    <t>土门岘镇张沟村北山社村址至北山社硬化路</t>
  </si>
  <si>
    <t>张沟村</t>
  </si>
  <si>
    <t>新修3.5米宽村组道路3.495公里</t>
  </si>
  <si>
    <t>张家沟村</t>
  </si>
  <si>
    <t>张家沟村村委会</t>
  </si>
  <si>
    <t>殷国林</t>
  </si>
  <si>
    <t>土门岘镇杨岘村下湾社村址至下湾硬化路</t>
  </si>
  <si>
    <t>杨家岘村</t>
  </si>
  <si>
    <t>新修3.5米宽村组道路0.557公里</t>
  </si>
  <si>
    <t>杨家岘村村委会</t>
  </si>
  <si>
    <t>段其弟</t>
  </si>
  <si>
    <t>土门岘镇张家沟村北山社硬化路</t>
  </si>
  <si>
    <t>新修3.5米宽村组道路1.5公里</t>
  </si>
  <si>
    <t>土门岘镇张家沟村赵岔社硬化路</t>
  </si>
  <si>
    <t>新修3.5米宽村组道路4.25公里</t>
  </si>
  <si>
    <t>新添堡乡苦水岔村西湾社硬化路</t>
  </si>
  <si>
    <t>苦水岔村</t>
  </si>
  <si>
    <t>新修3.5米宽村组道路3.93公里</t>
  </si>
  <si>
    <t>苦水岔村村委会</t>
  </si>
  <si>
    <t>邢璐璐</t>
  </si>
  <si>
    <t>新塬镇东塬村东塬社上岘至东塬社硬化路</t>
  </si>
  <si>
    <t>东塬村</t>
  </si>
  <si>
    <t>新修3.5米宽村组道路2.122公里</t>
  </si>
  <si>
    <t>东塬村村委会</t>
  </si>
  <si>
    <t>冯益胜</t>
  </si>
  <si>
    <t>新庄镇杨赵村马屲社杨家大地至马屲上湾硬化路</t>
  </si>
  <si>
    <t>杨赵村</t>
  </si>
  <si>
    <t>新修3.5米宽村组道路1.39公里</t>
  </si>
  <si>
    <t>杨赵家村</t>
  </si>
  <si>
    <t>杨赵家村村委会</t>
  </si>
  <si>
    <t>马少华</t>
  </si>
  <si>
    <t>新庄镇杨赵村杨赵家社赵家河沟土坝硬化路</t>
  </si>
  <si>
    <t>新修3.5米宽村组道路0.92公里</t>
  </si>
  <si>
    <t>中川镇大墩村杨湾社硬化路</t>
  </si>
  <si>
    <t>大墩村</t>
  </si>
  <si>
    <t>新修3.5米宽村组道路1.8公里</t>
  </si>
  <si>
    <t>大墩村村委会</t>
  </si>
  <si>
    <t>魏太平</t>
  </si>
  <si>
    <t>中川镇化合村芦沟社、上王社硬化路</t>
  </si>
  <si>
    <t>化合村</t>
  </si>
  <si>
    <t>新修3.5米宽村组道路3.1公里</t>
  </si>
  <si>
    <t>化合村村委会</t>
  </si>
  <si>
    <t>林永德</t>
  </si>
  <si>
    <t>河畔镇任岔村管网工程</t>
  </si>
  <si>
    <t>自然村组自来水建设项目</t>
  </si>
  <si>
    <t>引洮局</t>
  </si>
  <si>
    <t>任岔村</t>
  </si>
  <si>
    <t>650米管道，5座阀井</t>
  </si>
  <si>
    <t>会农领发[2021]49号</t>
  </si>
  <si>
    <t>任岔村村委会</t>
  </si>
  <si>
    <t>赵添景</t>
  </si>
  <si>
    <t>河畔镇半岔村管网工程</t>
  </si>
  <si>
    <t>4公里管道，38座阀井</t>
  </si>
  <si>
    <t>河畔镇李家塬村管网工程</t>
  </si>
  <si>
    <t>11.543公里管道，73座阀井</t>
  </si>
  <si>
    <t>蒋增军</t>
  </si>
  <si>
    <t>土高山乡马塬村管网工程</t>
  </si>
  <si>
    <t>马塬村</t>
  </si>
  <si>
    <t>4公里管道，7座阀井，1座供水房</t>
  </si>
  <si>
    <t>马塬村村委会</t>
  </si>
  <si>
    <t>张廷旺</t>
  </si>
  <si>
    <t>土高山乡上沟村管网工程</t>
  </si>
  <si>
    <t>8.45公里管道，26座阀井</t>
  </si>
  <si>
    <t>土高山乡十百户村管网工程</t>
  </si>
  <si>
    <t>十百户</t>
  </si>
  <si>
    <t>0.755公里管道，3座阀井</t>
  </si>
  <si>
    <t>十百户村</t>
  </si>
  <si>
    <t>十百户村村委会</t>
  </si>
  <si>
    <t>赵国旭</t>
  </si>
  <si>
    <t>草滩镇油房沟村管网工程</t>
  </si>
  <si>
    <t>油房沟村</t>
  </si>
  <si>
    <t>399米管道，2座阀井。</t>
  </si>
  <si>
    <t>油房沟村村委会</t>
  </si>
  <si>
    <t>武云锋</t>
  </si>
  <si>
    <t>草滩镇孔寨村管网工程</t>
  </si>
  <si>
    <t>孔寨村</t>
  </si>
  <si>
    <t>1174米管道，9座阀井。</t>
  </si>
  <si>
    <t>孔寨村村委会</t>
  </si>
  <si>
    <t>刘勇麟</t>
  </si>
  <si>
    <t>草滩镇姚岔村管网工程</t>
  </si>
  <si>
    <t>姚岔村</t>
  </si>
  <si>
    <t>6665米管道，6座阀井。</t>
  </si>
  <si>
    <t>姚岔村村委会</t>
  </si>
  <si>
    <t>王建军</t>
  </si>
  <si>
    <t>草滩镇杨川村管网工程</t>
  </si>
  <si>
    <t>杨川村</t>
  </si>
  <si>
    <t>8705米管道，7座阀井。</t>
  </si>
  <si>
    <t>杨川村村委会</t>
  </si>
  <si>
    <t>苟向伟</t>
  </si>
  <si>
    <t>草滩镇断岘村管网工程</t>
  </si>
  <si>
    <t>断岘村</t>
  </si>
  <si>
    <t>3座阀井</t>
  </si>
  <si>
    <t>断岘村村委会</t>
  </si>
  <si>
    <t>何  桢</t>
  </si>
  <si>
    <t>草滩镇殿坪村管网工程</t>
  </si>
  <si>
    <t>殿坪村</t>
  </si>
  <si>
    <t>2.541米管道，11座阀井</t>
  </si>
  <si>
    <t>殿坪村村委会</t>
  </si>
  <si>
    <t>邵学武</t>
  </si>
  <si>
    <t>新塬镇甘岔村管网工程</t>
  </si>
  <si>
    <t>甘岔村</t>
  </si>
  <si>
    <t>6.1公里管道，8座阀井</t>
  </si>
  <si>
    <t>甘岔村委会</t>
  </si>
  <si>
    <t>张  军</t>
  </si>
  <si>
    <t>新塬镇河坝村管网工程</t>
  </si>
  <si>
    <t>河坝村</t>
  </si>
  <si>
    <t>1.64公里管道，3座阀井</t>
  </si>
  <si>
    <t>河坝村委会</t>
  </si>
  <si>
    <t>邵彦荣</t>
  </si>
  <si>
    <t>新塬镇杨坪村管网工程</t>
  </si>
  <si>
    <t>杨坪村</t>
  </si>
  <si>
    <t>3.7公里管道，9座阀井</t>
  </si>
  <si>
    <t>杨坪村委会</t>
  </si>
  <si>
    <t>张汉宝</t>
  </si>
  <si>
    <t>新塬镇常坪村管网工程</t>
  </si>
  <si>
    <t>常坪村</t>
  </si>
  <si>
    <t>1.2公里管道，9座阀井</t>
  </si>
  <si>
    <t>常坪村委会</t>
  </si>
  <si>
    <t>杨  富</t>
  </si>
  <si>
    <t>新塬镇老庄村管网工程</t>
  </si>
  <si>
    <t>老庄村</t>
  </si>
  <si>
    <t>0.3公里管道，3座阀井</t>
  </si>
  <si>
    <t>老庄村委会</t>
  </si>
  <si>
    <t>刘  鹏</t>
  </si>
  <si>
    <t>头寨子镇双坪村管网工程</t>
  </si>
  <si>
    <t>双坪村</t>
  </si>
  <si>
    <t>3.48公里管道，18座阀井</t>
  </si>
  <si>
    <t>双坪村村委会</t>
  </si>
  <si>
    <t>牛步武</t>
  </si>
  <si>
    <t>头寨子镇马家堡村管网工程</t>
  </si>
  <si>
    <t>马家堡村</t>
  </si>
  <si>
    <t>1.43公里管道，6座阀井</t>
  </si>
  <si>
    <t>马家堡村村委会</t>
  </si>
  <si>
    <t>马  龙</t>
  </si>
  <si>
    <t>头寨子镇中湾村管网工程</t>
  </si>
  <si>
    <t>中湾村</t>
  </si>
  <si>
    <t>1.15公里管道，6座阀井</t>
  </si>
  <si>
    <t>中湾村村委会</t>
  </si>
  <si>
    <t>冉旭明</t>
  </si>
  <si>
    <t>头寨子镇三百户村管网工程</t>
  </si>
  <si>
    <t>三百户村</t>
  </si>
  <si>
    <t>7.88公里管道，72座阀井</t>
  </si>
  <si>
    <t>三百户村村委会</t>
  </si>
  <si>
    <t>金巧玲</t>
  </si>
  <si>
    <t>头寨子镇牛门洞村管网工程</t>
  </si>
  <si>
    <t>牛门洞村</t>
  </si>
  <si>
    <t>1.52公里管道，2座阀井</t>
  </si>
  <si>
    <t>牛门洞村村委会</t>
  </si>
  <si>
    <t>王  智</t>
  </si>
  <si>
    <t>土门岘镇杨岘村管网工程</t>
  </si>
  <si>
    <t>杨岘村</t>
  </si>
  <si>
    <t>2200米管道，18座阀井</t>
  </si>
  <si>
    <t>杨岘村村委会</t>
  </si>
  <si>
    <t>田尚云</t>
  </si>
  <si>
    <t>土门岘镇土门岘村管网工程</t>
  </si>
  <si>
    <t>土门岘村</t>
  </si>
  <si>
    <t>2900米管道</t>
  </si>
  <si>
    <t>土门岘村村委会</t>
  </si>
  <si>
    <t>贾  伟</t>
  </si>
  <si>
    <t>土门岘镇苏堡村管网工程</t>
  </si>
  <si>
    <t>苏堡村</t>
  </si>
  <si>
    <t>1510米管道</t>
  </si>
  <si>
    <t>苏堡村村委会</t>
  </si>
  <si>
    <t>王永成</t>
  </si>
  <si>
    <t>土门岘镇张门村管网工程</t>
  </si>
  <si>
    <t>张门村</t>
  </si>
  <si>
    <t>7300米管道，13座阀井</t>
  </si>
  <si>
    <t>张门村村委会</t>
  </si>
  <si>
    <t>韩维唐</t>
  </si>
  <si>
    <t>土门岘镇张沟村管网工程</t>
  </si>
  <si>
    <t>2000米管道，13座阀井</t>
  </si>
  <si>
    <t>张沟村村委会</t>
  </si>
  <si>
    <t>刘寨寨柯村管网工程</t>
  </si>
  <si>
    <t>刘寨镇</t>
  </si>
  <si>
    <t>3.3公里管道，25座阀井</t>
  </si>
  <si>
    <t>寨柯村委会</t>
  </si>
  <si>
    <t>刘寨斜沟村管网工程</t>
  </si>
  <si>
    <t>斜沟镇</t>
  </si>
  <si>
    <t>斜沟村</t>
  </si>
  <si>
    <t>管道3.200公里，集中供水房1座，阀井7座</t>
  </si>
  <si>
    <t>斜沟村委会</t>
  </si>
  <si>
    <t>马亮</t>
  </si>
  <si>
    <t>刘寨刘寨村管网工程</t>
  </si>
  <si>
    <t>刘寨村</t>
  </si>
  <si>
    <t>集中供水房1座，</t>
  </si>
  <si>
    <t>刘寨村委会</t>
  </si>
  <si>
    <t>卢斌</t>
  </si>
  <si>
    <t>郭城驿镇小羊营村官网工程</t>
  </si>
  <si>
    <t>小羊营村</t>
  </si>
  <si>
    <t>3500米管道7座阀井</t>
  </si>
  <si>
    <t>小羊营村村委会</t>
  </si>
  <si>
    <t>姜汉才</t>
  </si>
  <si>
    <t>供水管网</t>
  </si>
  <si>
    <t>头寨子人民政府</t>
  </si>
  <si>
    <t>坪岔村</t>
  </si>
  <si>
    <t>33.68公里供水管道，41座阀井</t>
  </si>
  <si>
    <t>会农领发[2022]41号</t>
  </si>
  <si>
    <t>坪岔村村委会</t>
  </si>
  <si>
    <t>宋斌斌</t>
  </si>
  <si>
    <t>八岔村</t>
  </si>
  <si>
    <r>
      <rPr>
        <sz val="10.5"/>
        <color theme="1"/>
        <rFont val="宋体"/>
        <charset val="134"/>
      </rPr>
      <t>41.20公里供水管道，83座阀井,500m</t>
    </r>
    <r>
      <rPr>
        <vertAlign val="superscript"/>
        <sz val="10.5"/>
        <color theme="1"/>
        <rFont val="宋体"/>
        <charset val="134"/>
      </rPr>
      <t>3</t>
    </r>
    <r>
      <rPr>
        <sz val="10.5"/>
        <color theme="1"/>
        <rFont val="宋体"/>
        <charset val="134"/>
      </rPr>
      <t>高位水池1座</t>
    </r>
  </si>
  <si>
    <t>八岔村村委会</t>
  </si>
  <si>
    <t>马成彦</t>
  </si>
  <si>
    <t>杨崖集镇厍河村杨化梁至河岔梁硬化道路</t>
  </si>
  <si>
    <t>乡村振兴局</t>
  </si>
  <si>
    <t>厍河村</t>
  </si>
  <si>
    <t>杨崖集镇厍河村杨化梁至河岔梁道路3.5米宽村组道路1.24公里，资金60万元。</t>
  </si>
  <si>
    <t>厍河村村委会</t>
  </si>
  <si>
    <t>贾少杰</t>
  </si>
  <si>
    <t>党家岘乡上秀村新修高填土涵</t>
  </si>
  <si>
    <t>党家岘乡上秀村新修高填土涵1座，硬化路面0.11公里，资金76万元</t>
  </si>
  <si>
    <t>李锦泽</t>
  </si>
  <si>
    <t>新庄镇杨家岔村张屲社自然村组硬化道路</t>
  </si>
  <si>
    <t>杨岔村</t>
  </si>
  <si>
    <t>在新庄镇杨家岔村张屲社硬化村组道路2.147公里。</t>
  </si>
  <si>
    <t>杨岔村村委会</t>
  </si>
  <si>
    <t>李夏</t>
  </si>
  <si>
    <t>刘家寨子镇刘寨村公共厕所建设</t>
  </si>
  <si>
    <t xml:space="preserve"> 在刘家寨子镇刘寨村新建公共厕所两座。</t>
  </si>
  <si>
    <t>刘寨村村委会</t>
  </si>
  <si>
    <t>杨崖集镇杨集村太阳能路灯</t>
  </si>
  <si>
    <t>杨集村</t>
  </si>
  <si>
    <t>杨崖集镇杨集村安装太阳能路灯150盏</t>
  </si>
  <si>
    <t>杨集村村委会</t>
  </si>
  <si>
    <t>巩金龙</t>
  </si>
  <si>
    <t>太平店镇贾铺村陈东社至贾铺社砂化道路</t>
  </si>
  <si>
    <t>贾铺村</t>
  </si>
  <si>
    <t>在太平店镇贾铺村陈东社至贾铺社砂化道路2.7公里。</t>
  </si>
  <si>
    <t>3年</t>
  </si>
  <si>
    <t>贾铺村村委会</t>
  </si>
  <si>
    <t>李明霞</t>
  </si>
  <si>
    <t>太平店镇太平村村内砂化道路</t>
  </si>
  <si>
    <t>太平村</t>
  </si>
  <si>
    <t>在太平村砂化道路1公里</t>
  </si>
  <si>
    <t>太平村村委会</t>
  </si>
  <si>
    <t>姚鹏幸</t>
  </si>
  <si>
    <t>太平店镇人环境整治</t>
  </si>
  <si>
    <t>在太平店镇周边区域栽植松树600株。</t>
  </si>
  <si>
    <t>太平店镇人民政府</t>
  </si>
  <si>
    <t>张丽君</t>
  </si>
  <si>
    <t>四房吴镇人环境整治</t>
  </si>
  <si>
    <t>四房吴村</t>
  </si>
  <si>
    <t>栽植云杉1000株。</t>
  </si>
  <si>
    <t>6年</t>
  </si>
  <si>
    <t>四房吴村村委会</t>
  </si>
  <si>
    <t>刘慧萍</t>
  </si>
  <si>
    <t>八里湾乡人居环境整治（电动洒水车）</t>
  </si>
  <si>
    <t>在八里湾乡采购电动洒水车一辆，绿化乡村主干道20公里，采购垂柳6080株，资金7.6万元绿化村社道路，种植高1.5米油松3125株，高2.5米白杨树1000株。</t>
  </si>
  <si>
    <t>八里湾乡人民政府</t>
  </si>
  <si>
    <t>刘文锋</t>
  </si>
  <si>
    <t>柴家门镇人居环境整治（绿化带）</t>
  </si>
  <si>
    <t>在柴家门镇何门村、柴门村、二十铺村沿线绿化带补植补造，种植白杨树苗5600株。</t>
  </si>
  <si>
    <t>柴家门镇人民政府</t>
  </si>
  <si>
    <t>宋玉良</t>
  </si>
  <si>
    <t>中川镇人居环境整治（种植云杉）</t>
  </si>
  <si>
    <t>在中川镇公路沿线种植云杉8650株</t>
  </si>
  <si>
    <t>中川镇人民政府</t>
  </si>
  <si>
    <t>白耀冉</t>
  </si>
  <si>
    <t>党家岘乡人居环境整治（绿化）</t>
  </si>
  <si>
    <t>党岘村</t>
  </si>
  <si>
    <t>在党家岘乡公路沿线栽植云杉500株，栽植刺柏球114株，栽植丁香98株，栽植月季5000株，栽植金叶榆56株，栽植红叶李24株。新建晾晒场617.79㎡</t>
  </si>
  <si>
    <t>陈永进</t>
  </si>
  <si>
    <t>党家岘乡人居环境整治</t>
  </si>
  <si>
    <t>在党家岘乡采购钩臂式垃圾箱5个，手推车8个，清扫车2辆。绿化：种植冠高1.5米云杉2500株，冠高3.5米云杉55株，冠高2.5米云杉191株。冠高2.5米紫叶稠李140株。</t>
  </si>
  <si>
    <t>河畔镇任王家村人居环境整治（绿化）</t>
  </si>
  <si>
    <t>任王家村</t>
  </si>
  <si>
    <t>在任王家村种植云杉2205棵，株高2.5米，冠径1.5米，带土球香花槐1054棵，株高3米，胸径2cm</t>
  </si>
  <si>
    <t>新庄镇人居环境整治</t>
  </si>
  <si>
    <t>在新庄镇采购挂壁式垃圾箱11个，种植香花槐冠高1.5米2000棵，云杉冠高1.5米550棵。</t>
  </si>
  <si>
    <t>新庄镇人民政府</t>
  </si>
  <si>
    <t>余伟</t>
  </si>
  <si>
    <t>汉家岔镇汉家岔村乡村示范点配套设施</t>
  </si>
  <si>
    <t>1.硬化巷道：硬化汉家岔镇汉家岔村康湾社巷道4.3公里。2.环境卫生工程：人行道铺设2330平方米，安砌侧(平、缘）石452.49米，护坡挡墙及边坡加固140平方米，栽植苗木7079株，栽植株高2米高云杉2851株，4米高云杉48株，1.5米高忍冬945株，2.5米高忍冬36株，2米高大叶垂柳125株，1.5米高紫丁香750株，2.5米高紫丁香26株，1.5米高榆叶梅812株，1.5米球状榆叶梅80株，1.5米高连翘620株，1.5米高黄刺玫785株，栽植乔木垂柳1株，新建公共卫生厕所一座；购置吸污车一辆1台。</t>
  </si>
  <si>
    <t>刘首君</t>
  </si>
  <si>
    <t>郭城驿镇红堡子村乡村振兴示范点建设人居环境配套设施</t>
  </si>
  <si>
    <t>红堡子村</t>
  </si>
  <si>
    <t>新建100立方米污水收集池1座，；新建垃圾临时收集点 3 处，采购（吸污车1辆元、垃圾勾臂车1辆，小型装载机1辆、垃圾分类箱10个及其附属工程。栽植金叶榆260棵、刺柏100棵，紫叶矮樱160棵，紫叶李260棵。</t>
  </si>
  <si>
    <t>齐占虎</t>
  </si>
  <si>
    <t>翟家所镇张城堡村乡村振兴示范点配套设施</t>
  </si>
  <si>
    <t>巷道建设：硬化沥青混凝土路面8253平方米；环境卫生工程：人行道及路缘石75米，新建公厕一座，给水工程、雨水工程、污水工程。</t>
  </si>
  <si>
    <t>河畔镇镇两迎水村铺村乡村示范点配套设施</t>
  </si>
  <si>
    <t>两迎水村</t>
  </si>
  <si>
    <t>环境卫生工程：栽植乔木1583株，栽植色带912平方米，采购垃圾箱200个，电动三轮保洁车6辆。</t>
  </si>
  <si>
    <t>杨瑞娟</t>
  </si>
  <si>
    <t>侯家川镇侯川村乡村示范点配套设施</t>
  </si>
  <si>
    <t>1.道路硬化：硬化村内道路2.0公里；2.巷道硬化：硬化村内巷道2.083公里;3.涵洞：新建涵洞1座;4.环境卫生：村内新建公厕1座，新修给水、污水工程，栽植灌木303700株，新建垃圾收集点8处，配套机械设备垃圾清理车1台，吸污车1台，采购垃圾箱40个，太阳能路灯60盏，草坪灯150盏；6.旅游产业基础设施配套。</t>
  </si>
  <si>
    <t>新庄镇泉坪村乡村示范点配套设施</t>
  </si>
  <si>
    <t>泉坪村</t>
  </si>
  <si>
    <t>巷道硬化14699㎡，新建护坡60立方米，铺设村内巷道2000㎡,排水工程1项，栽植乔木1200株，栽植灌木16000株，勾臂式垃圾车1台、垃圾桶20个、勾臂式垃圾
箱5个:路灯60盏:场地硬化2000㎡。</t>
  </si>
  <si>
    <t>武志学</t>
  </si>
  <si>
    <t>新庄镇新庄村乡村示范点配套设施</t>
  </si>
  <si>
    <t>新庄村</t>
  </si>
  <si>
    <t>新建护坡3000m2，村内巷道铺设6935m2，栽植乔木250株，灌木15000株，新修雨水管网700米，给水管网900米，采购垃圾箱70个。</t>
  </si>
  <si>
    <t>刘忠颖</t>
  </si>
  <si>
    <t>柴家门镇二十里铺村乡村示范点配套设施</t>
  </si>
  <si>
    <t>垃圾清运车1台，垃圾箱
20个，装载机1台，公路清扫车1台，垃圾处理站设备1台，栽植灌木5172平方米，栽植乔木473株，新修护坡1782平方米，新建公厕1座。</t>
  </si>
  <si>
    <t>王瑞伟</t>
  </si>
  <si>
    <t>柴家门镇柴家门村乡村示范点配套设施</t>
  </si>
  <si>
    <t>柴门村</t>
  </si>
  <si>
    <t>购置垃圾清运车1辆，配套垃圾箱40个，栽植灌木12068平方米，栽植乔木1104株。新修护坡4158平方米，新建公厕一座。</t>
  </si>
  <si>
    <t>郭城驿镇大羊营村村乡村振兴示范点建设人居环境配套设施</t>
  </si>
  <si>
    <t>栽植灌木694.38平方米,800株，栽植乔木4856株，配置吸污车一辆，勾臂式垃圾清运车一辆，垃圾分类箱10个，装载机一辆。</t>
  </si>
  <si>
    <t>郭城驿镇驮营村乡村振兴示范点建设人居环境配套设施</t>
  </si>
  <si>
    <t>绿化4585平方米，配置吸污车一辆，垃圾勾臂车一辆，装载机一辆，垃圾分类箱20个，新建临时垃圾收集点6处及其附属工程。</t>
  </si>
  <si>
    <t>甘沟驿镇五十铺村乡村示范点环境卫生配套设施</t>
  </si>
  <si>
    <t>五十铺村</t>
  </si>
  <si>
    <t>新修聚乙烯（PE）双壁波纹管36m，混凝土钢筋圆管涵（DN800）120m，双壁波纹管（DN300）27m，栽植苗木绿化16232.86m2，新修公厕2座，采购滴灌铺管覆膜播种机2台，拖拉机4台，液压翻转犁1台。</t>
  </si>
  <si>
    <t>段知军</t>
  </si>
  <si>
    <t>甘沟驿镇六十铺村乡村示范点配套设施</t>
  </si>
  <si>
    <t>六十铺村</t>
  </si>
  <si>
    <t>硬化巷道14456.6㎡，苗木绿化16232.86㎡，供水止口1座，新修公厕12座，栽植乔木、灌木30418.25㎡，安装路灯50盏。</t>
  </si>
  <si>
    <t>郭振</t>
  </si>
  <si>
    <t>中川镇大墩村乡村示范点配套设施</t>
  </si>
  <si>
    <t>硬化大墩村委会西侧至陈湾道路长1580米，宽3.5米；2.硬化大墩村委会至曹坡村社道路长352米，宽3.5米；3.维修水毁道路长420米，宽4米。</t>
  </si>
  <si>
    <t>会宁县祖厉河流域柴门段生态建设</t>
  </si>
  <si>
    <t>县绿化工作站</t>
  </si>
  <si>
    <t>林草局</t>
  </si>
  <si>
    <t>鸡儿嘴村</t>
  </si>
  <si>
    <t>人工造林2220.8亩，退化林修复195.4亩</t>
  </si>
  <si>
    <t>会农领发[2022]16号</t>
  </si>
  <si>
    <t>鸡儿嘴村村委会</t>
  </si>
  <si>
    <t>何家门村</t>
  </si>
  <si>
    <t>人工造林7717.8亩</t>
  </si>
  <si>
    <t>何家门村村委会</t>
  </si>
  <si>
    <t>刘志玲</t>
  </si>
  <si>
    <t>会宁县东山林场林区防火道路建设</t>
  </si>
  <si>
    <t>县东山林场</t>
  </si>
  <si>
    <t>东山管护区</t>
  </si>
  <si>
    <t>新修林区防火道路，长1.7公里，宽3.2米</t>
  </si>
  <si>
    <t>会财农发
[2021]109号</t>
  </si>
  <si>
    <t>东山林场</t>
  </si>
  <si>
    <t>王萍</t>
  </si>
  <si>
    <t>土门岘镇蔬菜产业建设配套水源工程</t>
  </si>
  <si>
    <t>设计灌溉面积1500亩，调蓄水池容积3万m3，设计流量350m3/h。主要建设内容：（1）调蓄水池：新建调蓄水池1座，容积为3万m3； （2）管道：埋设引水管道DN315PE（1.0mpa）490m，出水管道DN315PE(0.8mpa)500m，泄水管道DN400PE（0.8mpa）60m，新建阀井4座。</t>
  </si>
  <si>
    <t>15年</t>
  </si>
  <si>
    <t>会农领发【2022】21号</t>
  </si>
  <si>
    <t>苏堡村委员会</t>
  </si>
  <si>
    <t>白草塬镇蔬菜产业配套水源工程及泵房改造</t>
  </si>
  <si>
    <t>二百户村</t>
  </si>
  <si>
    <t>①蓄水池：新建 500m3蓄水池 4 座，总容积为 2000m3；②管道：埋设引水管道 DN160PE（0.8Mpa）160m；输水干管 DN140PE （1.0Mpa）1000m；新建阀井 11 座，其中取水井 1 座、分水井 2 座、泄水 井 4 座、溢水井 4 座；③加压泵房：新建加压泵房一座，面积 85.06m2；④泵房维修：加固维修泵站 1 座，更换水泵电机 9 台套；⑤机电设备：新增水泵电机一台套，砂石过滤器、袋式过滤器一台套。</t>
  </si>
  <si>
    <t>会农领发【2021】4号</t>
  </si>
  <si>
    <t>二百户村村委会</t>
  </si>
  <si>
    <t>杨彦斌</t>
  </si>
  <si>
    <t xml:space="preserve"> 白草塬镇卫生院业务用房</t>
  </si>
  <si>
    <t>卫生健康局</t>
  </si>
  <si>
    <t>白草塬镇卫生院新建业务综合楼一栋（建筑面积1600平方米,发热门诊预检分诊200平方米，新建污水处理系统1套，配套绿化、院落硬化等附属工程）</t>
  </si>
  <si>
    <t>30年</t>
  </si>
  <si>
    <t>会脱贫领发[2021]12号</t>
  </si>
  <si>
    <t>白草塬镇卫生院</t>
  </si>
  <si>
    <t>卢建玉</t>
  </si>
  <si>
    <t>韩家集镇卫生院业务用房</t>
  </si>
  <si>
    <t>韩家集镇卫生院新建业务综合楼一栋。（建筑面积600平方米，新建污水处理系统1套）</t>
  </si>
  <si>
    <t>韩家集镇卫生院</t>
  </si>
  <si>
    <t>安维锋</t>
  </si>
  <si>
    <t>会宁县卫生健康局医疗设备采购项目</t>
  </si>
  <si>
    <t>八里湾乡卫生院全自动生化分析仪（深圳迈瑞BS-430一台（包含电脑、打印机、稳压器、净水设施）</t>
  </si>
  <si>
    <t>会农领发[2022]7号</t>
  </si>
  <si>
    <t xml:space="preserve"> </t>
  </si>
  <si>
    <t>八里湾乡卫生院</t>
  </si>
  <si>
    <t>庞国学</t>
  </si>
  <si>
    <t>柴家门镇卫生院全自动生化分析仪（深圳迈瑞BS-431一台（包含电脑、打印机、稳压器、净水设施）</t>
  </si>
  <si>
    <t>柴家门镇卫生院</t>
  </si>
  <si>
    <t>杜建丽</t>
  </si>
  <si>
    <t>党家岘乡中心卫生院全自动生化分析仪（深圳迈瑞BS-432一台（包含电脑、打印机、稳压器、净水设施）</t>
  </si>
  <si>
    <t>党家岘乡中心卫生院</t>
  </si>
  <si>
    <t>任永峰</t>
  </si>
  <si>
    <t>侯家川真</t>
  </si>
  <si>
    <t>侯家川镇卫生院全自动生化分析仪（深圳迈瑞BS-433一台（包含电脑、打印机、稳压器、净水设施）</t>
  </si>
  <si>
    <t>侯家川镇卫生院</t>
  </si>
  <si>
    <t>石鹏</t>
  </si>
  <si>
    <t>刘家寨子中心卫生院全自动生化分析仪（深圳迈瑞BS-434一台（包含电脑、打印机、稳压器、净水设施）</t>
  </si>
  <si>
    <t>刘家寨子中心卫生院</t>
  </si>
  <si>
    <t>郭海</t>
  </si>
  <si>
    <t>四房吴镇卫生院全自动生化分析仪（深圳迈瑞BS-435一台（包含电脑、打印机、稳压器、净水设施）</t>
  </si>
  <si>
    <t>四房吴镇卫生院</t>
  </si>
  <si>
    <t>郭俊武</t>
  </si>
  <si>
    <t>头寨子镇卫生院全自动生化分析仪（深圳迈瑞BS-436一台（包含电脑、打印机、稳压器、净水设施）</t>
  </si>
  <si>
    <t>头寨子镇卫生院</t>
  </si>
  <si>
    <t>席金斗</t>
  </si>
  <si>
    <t>新添堡回族乡卫生院全自动生化分析仪（深圳迈瑞BS-437一台（包含电脑、打印机、稳压器、净水设施）</t>
  </si>
  <si>
    <t>新添堡回族乡卫生院</t>
  </si>
  <si>
    <t>沈继海</t>
  </si>
  <si>
    <t>杨崖集镇卫生院全自动生化分析仪（深圳迈瑞BS-438一台（包含电脑、打印机、稳压器、净水设施）</t>
  </si>
  <si>
    <t>杨崖集镇卫生院</t>
  </si>
  <si>
    <t>童治鸿</t>
  </si>
  <si>
    <t>翟家所镇卫生院全自动生化分析仪（深圳迈瑞BS-439一台（包含电脑、打印机、稳压器、净水设施）</t>
  </si>
  <si>
    <t>翟家所镇卫生院</t>
  </si>
  <si>
    <t>杨树斌</t>
  </si>
  <si>
    <t>中川镇卫生院全自动生化分析仪（深圳迈瑞BS-440一台（包含电脑、打印机、稳压器、净水设施）</t>
  </si>
  <si>
    <t>中川镇卫生院</t>
  </si>
  <si>
    <t>梁羽</t>
  </si>
  <si>
    <t>草滩镇卫生院全自动生化分析仪（深圳迈瑞BS-441一台（包含电脑、打印机、稳压器、净水设施）</t>
  </si>
  <si>
    <t>草滩镇卫生院</t>
  </si>
  <si>
    <t>王新龙</t>
  </si>
  <si>
    <t>老君坡镇卫生院全自动生化分析仪（深圳迈瑞BS-442一台（包含电脑、打印机、稳压器、净水设施）</t>
  </si>
  <si>
    <t>老君坡镇卫生院</t>
  </si>
  <si>
    <t>师应彪</t>
  </si>
  <si>
    <t>白草塬镇卫生院全自动生化分析仪（深圳迈瑞BS-443一台（包含电脑、打印机、稳压器、净水设施）</t>
  </si>
  <si>
    <t>经营性资产</t>
  </si>
  <si>
    <t>新添堡乡道口村中央厨房建设</t>
  </si>
  <si>
    <t>新添堡乡</t>
  </si>
  <si>
    <t>道口村</t>
  </si>
  <si>
    <t>在道口村中央厨房新建建设蔬果包装车间1座，建筑面积1352㎡，包装设备3套及配套设施，车间地面处理、换气通风处理及装饰装潢，带动周边农户就业，增加农户收入</t>
  </si>
  <si>
    <t>道口村村委会</t>
  </si>
  <si>
    <t>白宗峰</t>
  </si>
  <si>
    <t>蔬菜产业园建设</t>
  </si>
  <si>
    <t>经营性</t>
  </si>
  <si>
    <t>南十村</t>
  </si>
  <si>
    <t>8m*40m塑料大棚672座</t>
  </si>
  <si>
    <t>甘财扶贫〔2021〕26 号</t>
  </si>
  <si>
    <t>南十村委员会</t>
  </si>
  <si>
    <t>王小平</t>
  </si>
  <si>
    <t>11m*60m日光温室32座</t>
  </si>
  <si>
    <t>大南村</t>
  </si>
  <si>
    <t>8m*40m塑料大棚404座</t>
  </si>
  <si>
    <t>大南村委员会</t>
  </si>
  <si>
    <t>魏源</t>
  </si>
  <si>
    <t>白草塬</t>
  </si>
  <si>
    <t>北刘村</t>
  </si>
  <si>
    <t>8m*40m塑料大棚202座</t>
  </si>
  <si>
    <t>北刘村、</t>
  </si>
  <si>
    <t>北刘村委员会</t>
  </si>
  <si>
    <t>关启武</t>
  </si>
  <si>
    <t>总堡村</t>
  </si>
  <si>
    <t>8m*40m塑料大棚396座</t>
  </si>
  <si>
    <t>总堡村、</t>
  </si>
  <si>
    <t>总堡村委员会</t>
  </si>
  <si>
    <t>李效庭</t>
  </si>
  <si>
    <t>景庄村</t>
  </si>
  <si>
    <t>8m*40m塑料大棚502座</t>
  </si>
  <si>
    <t>景庄村委员会</t>
  </si>
  <si>
    <t>吉启荣</t>
  </si>
  <si>
    <t>8m*40m塑料大棚700座</t>
  </si>
  <si>
    <t>殿坪村委员会</t>
  </si>
  <si>
    <t>王宗鸿</t>
  </si>
  <si>
    <t>迎水村</t>
  </si>
  <si>
    <t>8m*40m塑料大棚565座</t>
  </si>
  <si>
    <t>迎水村委员会</t>
  </si>
  <si>
    <t>8m*40m塑料大棚1438座</t>
  </si>
  <si>
    <t>中滩村委员会</t>
  </si>
  <si>
    <t>赵岔村</t>
  </si>
  <si>
    <t>8m*40m塑料大棚116座</t>
  </si>
  <si>
    <t>赵岔村委员会</t>
  </si>
  <si>
    <t>段发富</t>
  </si>
  <si>
    <t>8m*40m塑料大棚3座</t>
  </si>
  <si>
    <t>蔬菜产业园建设项目</t>
  </si>
  <si>
    <t>8m*40m塑料大棚340座</t>
  </si>
  <si>
    <t>红堡子村委员会</t>
  </si>
  <si>
    <t>家集镇</t>
  </si>
  <si>
    <t>袁坪村</t>
  </si>
  <si>
    <t>11m*60m日光温室38座</t>
  </si>
  <si>
    <t>袁坪村委员会</t>
  </si>
  <si>
    <t>任长太</t>
  </si>
  <si>
    <t>何门村</t>
  </si>
  <si>
    <t>11m*60m日光温室12座</t>
  </si>
  <si>
    <t>何门村委员会</t>
  </si>
  <si>
    <t>董俊武</t>
  </si>
  <si>
    <t>2022年现代畜牧业主导产业发展项目</t>
  </si>
  <si>
    <t>叶滩村</t>
  </si>
  <si>
    <t>新建圈舍500m²，养殖场区围墙200m ，采购饲喂机1台套，新建青贮池1000m³，养殖场地硬化400m²，完善系谱档案资料1套，引进滩羊种公羊10只，引进滩羊母羊200只</t>
  </si>
  <si>
    <t>会财农发【2022】20号</t>
  </si>
  <si>
    <t>闫望弟</t>
  </si>
  <si>
    <t>新添堡乡道口村肉牛养殖小区改扩建项目</t>
  </si>
  <si>
    <t>新添乡</t>
  </si>
  <si>
    <t>用于改建28座标准化现代养殖棚、9座青储池、4座草料棚</t>
  </si>
  <si>
    <t>甘财振兴【2022】10号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</si>
</sst>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_ "/>
    <numFmt numFmtId="178" formatCode="0_ "/>
    <numFmt numFmtId="179" formatCode="0.000_ "/>
    <numFmt numFmtId="180" formatCode="0.00_ "/>
    <numFmt numFmtId="181" formatCode="0.0000_ "/>
  </numFmts>
  <fonts count="4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仿宋"/>
      <charset val="134"/>
    </font>
    <font>
      <sz val="10.5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1" fillId="11" borderId="11" applyNumberFormat="0" applyAlignment="0" applyProtection="0">
      <alignment vertical="center"/>
    </xf>
    <xf numFmtId="0" fontId="6" fillId="0" borderId="0">
      <alignment vertical="center"/>
    </xf>
    <xf numFmtId="0" fontId="42" fillId="12" borderId="16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6" fontId="16" fillId="0" borderId="0"/>
    <xf numFmtId="0" fontId="4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0">
      <alignment vertical="top"/>
      <protection locked="0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5" fillId="0" borderId="0"/>
    <xf numFmtId="0" fontId="16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80" fontId="14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179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80" fontId="19" fillId="0" borderId="8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right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3 10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92D050"/>
      <color rgb="0039F33D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ia44nvl019nb22\FileStorage\File\2021-11\&#31995;&#32479;&#23548;&#20837;&#27169;&#26495;----&#20892;&#25216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1"/>
  <sheetViews>
    <sheetView tabSelected="1" zoomScale="85" zoomScaleNormal="85" workbookViewId="0">
      <pane ySplit="7" topLeftCell="A157" activePane="bottomLeft" state="frozen"/>
      <selection/>
      <selection pane="bottomLeft" activeCell="R97" sqref="R97"/>
    </sheetView>
  </sheetViews>
  <sheetFormatPr defaultColWidth="9" defaultRowHeight="13.5"/>
  <cols>
    <col min="1" max="1" width="9" style="3"/>
    <col min="2" max="2" width="18.125" style="2" customWidth="1"/>
    <col min="3" max="3" width="9" style="3"/>
    <col min="4" max="5" width="9" style="2"/>
    <col min="6" max="7" width="9" style="3"/>
    <col min="8" max="8" width="20.75" style="2" customWidth="1"/>
    <col min="9" max="9" width="9" style="3"/>
    <col min="10" max="10" width="9.875" style="3"/>
    <col min="11" max="12" width="9" style="3"/>
    <col min="13" max="13" width="11.125" style="3"/>
    <col min="14" max="15" width="9" style="3"/>
    <col min="16" max="16" width="11.125" style="3"/>
    <col min="17" max="17" width="9.25" style="3"/>
    <col min="18" max="18" width="11.125" style="14"/>
    <col min="19" max="19" width="11.125" style="15"/>
    <col min="20" max="20" width="12.625" style="14"/>
    <col min="21" max="23" width="9" style="3"/>
    <col min="24" max="24" width="9" style="2"/>
    <col min="25" max="26" width="9" style="3"/>
    <col min="27" max="27" width="9" style="2"/>
    <col min="28" max="16384" width="9" style="3"/>
  </cols>
  <sheetData>
    <row r="1" ht="14.25" spans="1:28">
      <c r="A1" s="16"/>
      <c r="B1" s="17"/>
      <c r="C1" s="18"/>
      <c r="D1" s="17"/>
      <c r="E1" s="17"/>
      <c r="F1" s="18"/>
      <c r="G1" s="18"/>
      <c r="H1" s="17"/>
      <c r="I1" s="49"/>
      <c r="J1" s="49"/>
      <c r="K1" s="18"/>
      <c r="L1" s="18"/>
      <c r="M1" s="50"/>
      <c r="N1" s="18"/>
      <c r="O1" s="18"/>
      <c r="P1" s="18"/>
      <c r="Q1" s="18"/>
      <c r="R1" s="18"/>
      <c r="S1" s="67"/>
      <c r="T1" s="67"/>
      <c r="U1" s="18"/>
      <c r="V1" s="18"/>
      <c r="W1" s="18"/>
      <c r="X1" s="17"/>
      <c r="Y1" s="50"/>
      <c r="Z1" s="50"/>
      <c r="AA1" s="75"/>
      <c r="AB1" s="76"/>
    </row>
    <row r="2" ht="31.5" spans="1:28">
      <c r="A2" s="18"/>
      <c r="B2" s="17"/>
      <c r="C2" s="18"/>
      <c r="D2" s="17"/>
      <c r="E2" s="17"/>
      <c r="F2" s="18"/>
      <c r="G2" s="18"/>
      <c r="H2" s="17"/>
      <c r="I2" s="49"/>
      <c r="J2" s="49"/>
      <c r="K2" s="18"/>
      <c r="L2" s="18"/>
      <c r="M2" s="50"/>
      <c r="N2" s="18"/>
      <c r="O2" s="18"/>
      <c r="P2" s="18"/>
      <c r="Q2" s="18"/>
      <c r="R2" s="18"/>
      <c r="S2" s="67"/>
      <c r="T2" s="67"/>
      <c r="U2" s="18"/>
      <c r="V2" s="18"/>
      <c r="W2" s="18"/>
      <c r="X2" s="17"/>
      <c r="Y2" s="50"/>
      <c r="Z2" s="50"/>
      <c r="AA2" s="77"/>
      <c r="AB2" s="78"/>
    </row>
    <row r="3" ht="28.5" spans="1:28">
      <c r="A3" s="19" t="s">
        <v>0</v>
      </c>
      <c r="B3" s="20"/>
      <c r="C3" s="19"/>
      <c r="D3" s="20"/>
      <c r="E3" s="20"/>
      <c r="F3" s="19"/>
      <c r="G3" s="19"/>
      <c r="H3" s="20"/>
      <c r="I3" s="19"/>
      <c r="J3" s="19"/>
      <c r="K3" s="19"/>
      <c r="L3" s="19"/>
      <c r="M3" s="19"/>
      <c r="N3" s="19"/>
      <c r="O3" s="19"/>
      <c r="P3" s="19"/>
      <c r="Q3" s="19"/>
      <c r="R3" s="19"/>
      <c r="S3" s="68"/>
      <c r="T3" s="19"/>
      <c r="U3" s="19"/>
      <c r="V3" s="19"/>
      <c r="W3" s="19"/>
      <c r="X3" s="20"/>
      <c r="Y3" s="19"/>
      <c r="Z3" s="19"/>
      <c r="AA3" s="20"/>
      <c r="AB3" s="19"/>
    </row>
    <row r="4" spans="1:28">
      <c r="A4" s="18"/>
      <c r="B4" s="17"/>
      <c r="C4" s="18"/>
      <c r="D4" s="17"/>
      <c r="E4" s="17"/>
      <c r="F4" s="18"/>
      <c r="G4" s="18"/>
      <c r="H4" s="17"/>
      <c r="I4" s="49"/>
      <c r="J4" s="49"/>
      <c r="K4" s="18"/>
      <c r="L4" s="18"/>
      <c r="M4" s="50"/>
      <c r="N4" s="18"/>
      <c r="O4" s="18"/>
      <c r="P4" s="18"/>
      <c r="Q4" s="18"/>
      <c r="R4" s="18"/>
      <c r="S4" s="67"/>
      <c r="T4" s="67"/>
      <c r="U4" s="18"/>
      <c r="V4" s="18"/>
      <c r="W4" s="18"/>
      <c r="X4" s="17"/>
      <c r="Y4" s="50"/>
      <c r="Z4" s="50"/>
      <c r="AA4" s="17"/>
      <c r="AB4" s="18"/>
    </row>
    <row r="5" ht="14.25" spans="1:28">
      <c r="A5" s="16" t="s">
        <v>1</v>
      </c>
      <c r="B5" s="17"/>
      <c r="C5" s="18"/>
      <c r="D5" s="17"/>
      <c r="E5" s="17"/>
      <c r="F5" s="18"/>
      <c r="G5" s="18"/>
      <c r="H5" s="17"/>
      <c r="I5" s="49"/>
      <c r="J5" s="49"/>
      <c r="K5" s="18"/>
      <c r="L5" s="18"/>
      <c r="M5" s="50"/>
      <c r="N5" s="18"/>
      <c r="O5" s="18"/>
      <c r="P5" s="18"/>
      <c r="Q5" s="18"/>
      <c r="R5" s="18"/>
      <c r="S5" s="67"/>
      <c r="T5" s="67"/>
      <c r="U5" s="18"/>
      <c r="V5" s="18"/>
      <c r="W5" s="18"/>
      <c r="X5" s="17"/>
      <c r="Y5" s="50"/>
      <c r="Z5" s="50"/>
      <c r="AA5" s="75"/>
      <c r="AB5" s="76"/>
    </row>
    <row r="6" spans="1:28">
      <c r="A6" s="21" t="s">
        <v>2</v>
      </c>
      <c r="B6" s="21" t="s">
        <v>3</v>
      </c>
      <c r="C6" s="21" t="s">
        <v>4</v>
      </c>
      <c r="D6" s="21" t="s">
        <v>5</v>
      </c>
      <c r="E6" s="21" t="s">
        <v>6</v>
      </c>
      <c r="F6" s="21" t="s">
        <v>7</v>
      </c>
      <c r="G6" s="21"/>
      <c r="H6" s="21" t="s">
        <v>8</v>
      </c>
      <c r="I6" s="51" t="s">
        <v>9</v>
      </c>
      <c r="J6" s="51" t="s">
        <v>10</v>
      </c>
      <c r="K6" s="52" t="s">
        <v>11</v>
      </c>
      <c r="L6" s="21" t="s">
        <v>12</v>
      </c>
      <c r="M6" s="21" t="s">
        <v>13</v>
      </c>
      <c r="N6" s="21"/>
      <c r="O6" s="21"/>
      <c r="P6" s="21"/>
      <c r="Q6" s="21"/>
      <c r="R6" s="21"/>
      <c r="S6" s="69"/>
      <c r="T6" s="69" t="s">
        <v>14</v>
      </c>
      <c r="U6" s="21" t="s">
        <v>15</v>
      </c>
      <c r="V6" s="21" t="s">
        <v>16</v>
      </c>
      <c r="W6" s="21" t="s">
        <v>17</v>
      </c>
      <c r="X6" s="21" t="s">
        <v>18</v>
      </c>
      <c r="Y6" s="21" t="s">
        <v>19</v>
      </c>
      <c r="Z6" s="21" t="s">
        <v>20</v>
      </c>
      <c r="AA6" s="21" t="s">
        <v>21</v>
      </c>
      <c r="AB6" s="21"/>
    </row>
    <row r="7" ht="24" spans="1:28">
      <c r="A7" s="21"/>
      <c r="B7" s="21"/>
      <c r="C7" s="22"/>
      <c r="D7" s="21"/>
      <c r="E7" s="21"/>
      <c r="F7" s="21" t="s">
        <v>22</v>
      </c>
      <c r="G7" s="21" t="s">
        <v>23</v>
      </c>
      <c r="H7" s="21"/>
      <c r="I7" s="51"/>
      <c r="J7" s="51"/>
      <c r="K7" s="53"/>
      <c r="L7" s="22"/>
      <c r="M7" s="21" t="s">
        <v>24</v>
      </c>
      <c r="N7" s="21" t="s">
        <v>25</v>
      </c>
      <c r="O7" s="21" t="s">
        <v>26</v>
      </c>
      <c r="P7" s="21" t="s">
        <v>27</v>
      </c>
      <c r="Q7" s="21" t="s">
        <v>28</v>
      </c>
      <c r="R7" s="21" t="s">
        <v>29</v>
      </c>
      <c r="S7" s="69" t="s">
        <v>30</v>
      </c>
      <c r="T7" s="69"/>
      <c r="U7" s="21"/>
      <c r="V7" s="21"/>
      <c r="W7" s="21"/>
      <c r="X7" s="21"/>
      <c r="Y7" s="22"/>
      <c r="Z7" s="22"/>
      <c r="AA7" s="21" t="s">
        <v>31</v>
      </c>
      <c r="AB7" s="21" t="s">
        <v>32</v>
      </c>
    </row>
    <row r="8" ht="34" customHeight="1" spans="1:28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54"/>
      <c r="M8" s="23">
        <f>M9+M40+M194</f>
        <v>20931.767883</v>
      </c>
      <c r="N8" s="23">
        <f t="shared" ref="N8:T8" si="0">N9+N40+N194</f>
        <v>630.8348</v>
      </c>
      <c r="O8" s="23">
        <f t="shared" si="0"/>
        <v>825.55</v>
      </c>
      <c r="P8" s="23">
        <f t="shared" si="0"/>
        <v>5412.868169</v>
      </c>
      <c r="Q8" s="23">
        <f t="shared" si="0"/>
        <v>0</v>
      </c>
      <c r="R8" s="23">
        <f t="shared" si="0"/>
        <v>396.8</v>
      </c>
      <c r="S8" s="23">
        <f t="shared" si="0"/>
        <v>27857.820852</v>
      </c>
      <c r="T8" s="23">
        <f t="shared" si="0"/>
        <v>24929.959532</v>
      </c>
      <c r="U8" s="23"/>
      <c r="V8" s="23"/>
      <c r="W8" s="23"/>
      <c r="X8" s="53"/>
      <c r="Y8" s="23"/>
      <c r="Z8" s="23"/>
      <c r="AA8" s="79"/>
      <c r="AB8" s="80"/>
    </row>
    <row r="9" ht="39" customHeight="1" spans="1:28">
      <c r="A9" s="22" t="s">
        <v>33</v>
      </c>
      <c r="B9" s="25"/>
      <c r="C9" s="26"/>
      <c r="D9" s="25"/>
      <c r="E9" s="25"/>
      <c r="F9" s="26"/>
      <c r="G9" s="26"/>
      <c r="H9" s="25"/>
      <c r="I9" s="26"/>
      <c r="J9" s="26"/>
      <c r="K9" s="26"/>
      <c r="L9" s="26"/>
      <c r="M9" s="22">
        <f>SUM(M10:M39)</f>
        <v>1355.87</v>
      </c>
      <c r="N9" s="22">
        <f t="shared" ref="N9:T9" si="1">SUM(N10:N39)</f>
        <v>0</v>
      </c>
      <c r="O9" s="22">
        <f t="shared" si="1"/>
        <v>0</v>
      </c>
      <c r="P9" s="22">
        <f t="shared" si="1"/>
        <v>759.14</v>
      </c>
      <c r="Q9" s="22">
        <f t="shared" si="1"/>
        <v>0</v>
      </c>
      <c r="R9" s="22">
        <f t="shared" si="1"/>
        <v>0</v>
      </c>
      <c r="S9" s="22">
        <f t="shared" si="1"/>
        <v>2115.01</v>
      </c>
      <c r="T9" s="22">
        <f t="shared" si="1"/>
        <v>2115.01</v>
      </c>
      <c r="U9" s="22" t="s">
        <v>34</v>
      </c>
      <c r="V9" s="22"/>
      <c r="W9" s="22"/>
      <c r="X9" s="21"/>
      <c r="Y9" s="22"/>
      <c r="Z9" s="81"/>
      <c r="AA9" s="21"/>
      <c r="AB9" s="22"/>
    </row>
    <row r="10" s="1" customFormat="1" ht="60" customHeight="1" spans="1:28">
      <c r="A10" s="27">
        <v>1</v>
      </c>
      <c r="B10" s="27" t="s">
        <v>35</v>
      </c>
      <c r="C10" s="28" t="s">
        <v>36</v>
      </c>
      <c r="D10" s="29" t="s">
        <v>37</v>
      </c>
      <c r="E10" s="27" t="s">
        <v>38</v>
      </c>
      <c r="F10" s="27" t="s">
        <v>37</v>
      </c>
      <c r="G10" s="27"/>
      <c r="H10" s="27" t="s">
        <v>39</v>
      </c>
      <c r="I10" s="27" t="s">
        <v>40</v>
      </c>
      <c r="J10" s="55" t="s">
        <v>40</v>
      </c>
      <c r="K10" s="55" t="s">
        <v>41</v>
      </c>
      <c r="L10" s="56"/>
      <c r="M10" s="56">
        <v>1353.72</v>
      </c>
      <c r="N10" s="56"/>
      <c r="O10" s="56"/>
      <c r="P10" s="56"/>
      <c r="Q10" s="56"/>
      <c r="R10" s="56"/>
      <c r="S10" s="29">
        <f>M10+N10+O10+P10+Q10+R10</f>
        <v>1353.72</v>
      </c>
      <c r="T10" s="56">
        <v>1353.72</v>
      </c>
      <c r="U10" s="27" t="s">
        <v>42</v>
      </c>
      <c r="V10" s="27" t="s">
        <v>43</v>
      </c>
      <c r="W10" s="27" t="s">
        <v>43</v>
      </c>
      <c r="X10" s="27" t="s">
        <v>43</v>
      </c>
      <c r="Y10" s="27" t="s">
        <v>44</v>
      </c>
      <c r="Z10" s="27" t="s">
        <v>45</v>
      </c>
      <c r="AA10" s="27" t="s">
        <v>46</v>
      </c>
      <c r="AB10" s="27" t="s">
        <v>43</v>
      </c>
    </row>
    <row r="11" s="2" customFormat="1" ht="39.95" customHeight="1" spans="1:28">
      <c r="A11" s="30">
        <v>1</v>
      </c>
      <c r="B11" s="21" t="s">
        <v>47</v>
      </c>
      <c r="C11" s="21" t="s">
        <v>36</v>
      </c>
      <c r="D11" s="21" t="s">
        <v>48</v>
      </c>
      <c r="E11" s="21" t="s">
        <v>49</v>
      </c>
      <c r="F11" s="21" t="s">
        <v>48</v>
      </c>
      <c r="G11" s="21">
        <v>5</v>
      </c>
      <c r="H11" s="21" t="s">
        <v>50</v>
      </c>
      <c r="I11" s="21" t="s">
        <v>40</v>
      </c>
      <c r="J11" s="21" t="s">
        <v>40</v>
      </c>
      <c r="K11" s="21" t="s">
        <v>51</v>
      </c>
      <c r="L11" s="21" t="s">
        <v>52</v>
      </c>
      <c r="M11" s="21"/>
      <c r="N11" s="21"/>
      <c r="O11" s="21"/>
      <c r="P11" s="21">
        <v>7.5</v>
      </c>
      <c r="Q11" s="21"/>
      <c r="R11" s="21">
        <v>0</v>
      </c>
      <c r="S11" s="69">
        <f t="shared" ref="S11:S38" si="2">P11+R11</f>
        <v>7.5</v>
      </c>
      <c r="T11" s="21">
        <v>7.5</v>
      </c>
      <c r="U11" s="21" t="s">
        <v>34</v>
      </c>
      <c r="V11" s="21" t="s">
        <v>43</v>
      </c>
      <c r="W11" s="21" t="s">
        <v>53</v>
      </c>
      <c r="X11" s="21" t="s">
        <v>53</v>
      </c>
      <c r="Y11" s="21" t="s">
        <v>53</v>
      </c>
      <c r="Z11" s="21" t="s">
        <v>45</v>
      </c>
      <c r="AA11" s="21" t="s">
        <v>53</v>
      </c>
      <c r="AB11" s="21" t="s">
        <v>53</v>
      </c>
    </row>
    <row r="12" s="2" customFormat="1" ht="39.95" customHeight="1" spans="1:28">
      <c r="A12" s="30">
        <v>2</v>
      </c>
      <c r="B12" s="21" t="s">
        <v>47</v>
      </c>
      <c r="C12" s="21" t="s">
        <v>36</v>
      </c>
      <c r="D12" s="21" t="s">
        <v>54</v>
      </c>
      <c r="E12" s="21" t="s">
        <v>49</v>
      </c>
      <c r="F12" s="21" t="s">
        <v>54</v>
      </c>
      <c r="G12" s="21">
        <v>22</v>
      </c>
      <c r="H12" s="21" t="s">
        <v>55</v>
      </c>
      <c r="I12" s="21" t="s">
        <v>40</v>
      </c>
      <c r="J12" s="21" t="s">
        <v>40</v>
      </c>
      <c r="K12" s="21" t="s">
        <v>56</v>
      </c>
      <c r="L12" s="21" t="s">
        <v>52</v>
      </c>
      <c r="M12" s="21"/>
      <c r="N12" s="21"/>
      <c r="O12" s="21"/>
      <c r="P12" s="21">
        <v>33</v>
      </c>
      <c r="Q12" s="21"/>
      <c r="R12" s="21">
        <v>0</v>
      </c>
      <c r="S12" s="69">
        <f t="shared" si="2"/>
        <v>33</v>
      </c>
      <c r="T12" s="21">
        <v>33</v>
      </c>
      <c r="U12" s="21" t="s">
        <v>34</v>
      </c>
      <c r="V12" s="21" t="s">
        <v>43</v>
      </c>
      <c r="W12" s="21" t="s">
        <v>53</v>
      </c>
      <c r="X12" s="21" t="s">
        <v>53</v>
      </c>
      <c r="Y12" s="21" t="s">
        <v>53</v>
      </c>
      <c r="Z12" s="21" t="s">
        <v>45</v>
      </c>
      <c r="AA12" s="21" t="s">
        <v>53</v>
      </c>
      <c r="AB12" s="21" t="s">
        <v>53</v>
      </c>
    </row>
    <row r="13" s="2" customFormat="1" ht="39.95" customHeight="1" spans="1:28">
      <c r="A13" s="30">
        <v>3</v>
      </c>
      <c r="B13" s="21" t="s">
        <v>47</v>
      </c>
      <c r="C13" s="21" t="s">
        <v>36</v>
      </c>
      <c r="D13" s="21" t="s">
        <v>57</v>
      </c>
      <c r="E13" s="21" t="s">
        <v>49</v>
      </c>
      <c r="F13" s="21" t="s">
        <v>57</v>
      </c>
      <c r="G13" s="21">
        <v>12</v>
      </c>
      <c r="H13" s="21" t="s">
        <v>58</v>
      </c>
      <c r="I13" s="21" t="s">
        <v>40</v>
      </c>
      <c r="J13" s="21" t="s">
        <v>40</v>
      </c>
      <c r="K13" s="21" t="s">
        <v>56</v>
      </c>
      <c r="L13" s="21" t="s">
        <v>52</v>
      </c>
      <c r="M13" s="21"/>
      <c r="N13" s="21"/>
      <c r="O13" s="21"/>
      <c r="P13" s="21">
        <v>18</v>
      </c>
      <c r="Q13" s="21"/>
      <c r="R13" s="21">
        <v>0</v>
      </c>
      <c r="S13" s="69">
        <f t="shared" si="2"/>
        <v>18</v>
      </c>
      <c r="T13" s="21">
        <v>18</v>
      </c>
      <c r="U13" s="21" t="s">
        <v>34</v>
      </c>
      <c r="V13" s="21" t="s">
        <v>43</v>
      </c>
      <c r="W13" s="21" t="s">
        <v>53</v>
      </c>
      <c r="X13" s="21" t="s">
        <v>53</v>
      </c>
      <c r="Y13" s="21" t="s">
        <v>53</v>
      </c>
      <c r="Z13" s="21" t="s">
        <v>45</v>
      </c>
      <c r="AA13" s="21" t="s">
        <v>53</v>
      </c>
      <c r="AB13" s="21" t="s">
        <v>53</v>
      </c>
    </row>
    <row r="14" s="2" customFormat="1" ht="39.95" customHeight="1" spans="1:28">
      <c r="A14" s="30">
        <v>4</v>
      </c>
      <c r="B14" s="21" t="s">
        <v>47</v>
      </c>
      <c r="C14" s="21" t="s">
        <v>36</v>
      </c>
      <c r="D14" s="21" t="s">
        <v>59</v>
      </c>
      <c r="E14" s="21" t="s">
        <v>49</v>
      </c>
      <c r="F14" s="21" t="s">
        <v>59</v>
      </c>
      <c r="G14" s="21">
        <v>29</v>
      </c>
      <c r="H14" s="21" t="s">
        <v>60</v>
      </c>
      <c r="I14" s="21" t="s">
        <v>40</v>
      </c>
      <c r="J14" s="21" t="s">
        <v>40</v>
      </c>
      <c r="K14" s="21" t="s">
        <v>56</v>
      </c>
      <c r="L14" s="21" t="s">
        <v>52</v>
      </c>
      <c r="M14" s="21"/>
      <c r="N14" s="21"/>
      <c r="O14" s="21"/>
      <c r="P14" s="21">
        <v>43.5</v>
      </c>
      <c r="Q14" s="21"/>
      <c r="R14" s="21">
        <v>0</v>
      </c>
      <c r="S14" s="69">
        <f t="shared" si="2"/>
        <v>43.5</v>
      </c>
      <c r="T14" s="21">
        <v>43.5</v>
      </c>
      <c r="U14" s="21" t="s">
        <v>34</v>
      </c>
      <c r="V14" s="21" t="s">
        <v>43</v>
      </c>
      <c r="W14" s="21" t="s">
        <v>53</v>
      </c>
      <c r="X14" s="21" t="s">
        <v>53</v>
      </c>
      <c r="Y14" s="21" t="s">
        <v>53</v>
      </c>
      <c r="Z14" s="21" t="s">
        <v>45</v>
      </c>
      <c r="AA14" s="21" t="s">
        <v>53</v>
      </c>
      <c r="AB14" s="21" t="s">
        <v>53</v>
      </c>
    </row>
    <row r="15" s="2" customFormat="1" ht="39.95" customHeight="1" spans="1:28">
      <c r="A15" s="30">
        <v>5</v>
      </c>
      <c r="B15" s="21" t="s">
        <v>47</v>
      </c>
      <c r="C15" s="21" t="s">
        <v>36</v>
      </c>
      <c r="D15" s="21" t="s">
        <v>61</v>
      </c>
      <c r="E15" s="21" t="s">
        <v>49</v>
      </c>
      <c r="F15" s="21" t="s">
        <v>61</v>
      </c>
      <c r="G15" s="21">
        <v>50</v>
      </c>
      <c r="H15" s="21" t="s">
        <v>62</v>
      </c>
      <c r="I15" s="21" t="s">
        <v>40</v>
      </c>
      <c r="J15" s="21" t="s">
        <v>40</v>
      </c>
      <c r="K15" s="21" t="s">
        <v>56</v>
      </c>
      <c r="L15" s="21" t="s">
        <v>52</v>
      </c>
      <c r="M15" s="21"/>
      <c r="N15" s="21"/>
      <c r="O15" s="21"/>
      <c r="P15" s="21">
        <v>75</v>
      </c>
      <c r="Q15" s="21"/>
      <c r="R15" s="21">
        <v>0</v>
      </c>
      <c r="S15" s="69">
        <f t="shared" si="2"/>
        <v>75</v>
      </c>
      <c r="T15" s="21">
        <v>75</v>
      </c>
      <c r="U15" s="21" t="s">
        <v>34</v>
      </c>
      <c r="V15" s="21" t="s">
        <v>43</v>
      </c>
      <c r="W15" s="21" t="s">
        <v>53</v>
      </c>
      <c r="X15" s="21" t="s">
        <v>53</v>
      </c>
      <c r="Y15" s="21" t="s">
        <v>53</v>
      </c>
      <c r="Z15" s="21" t="s">
        <v>45</v>
      </c>
      <c r="AA15" s="21" t="s">
        <v>53</v>
      </c>
      <c r="AB15" s="21" t="s">
        <v>53</v>
      </c>
    </row>
    <row r="16" s="2" customFormat="1" ht="39.95" customHeight="1" spans="1:28">
      <c r="A16" s="30">
        <v>6</v>
      </c>
      <c r="B16" s="21" t="s">
        <v>47</v>
      </c>
      <c r="C16" s="21" t="s">
        <v>36</v>
      </c>
      <c r="D16" s="21" t="s">
        <v>63</v>
      </c>
      <c r="E16" s="21" t="s">
        <v>49</v>
      </c>
      <c r="F16" s="21" t="s">
        <v>63</v>
      </c>
      <c r="G16" s="21">
        <v>15</v>
      </c>
      <c r="H16" s="21" t="s">
        <v>64</v>
      </c>
      <c r="I16" s="21" t="s">
        <v>40</v>
      </c>
      <c r="J16" s="21" t="s">
        <v>40</v>
      </c>
      <c r="K16" s="21" t="s">
        <v>56</v>
      </c>
      <c r="L16" s="21" t="s">
        <v>52</v>
      </c>
      <c r="M16" s="21"/>
      <c r="N16" s="21"/>
      <c r="O16" s="21"/>
      <c r="P16" s="21">
        <v>22.5</v>
      </c>
      <c r="Q16" s="21"/>
      <c r="R16" s="21">
        <v>0</v>
      </c>
      <c r="S16" s="69">
        <f t="shared" si="2"/>
        <v>22.5</v>
      </c>
      <c r="T16" s="21">
        <v>22.5</v>
      </c>
      <c r="U16" s="21" t="s">
        <v>34</v>
      </c>
      <c r="V16" s="21" t="s">
        <v>43</v>
      </c>
      <c r="W16" s="21" t="s">
        <v>53</v>
      </c>
      <c r="X16" s="21" t="s">
        <v>53</v>
      </c>
      <c r="Y16" s="21" t="s">
        <v>53</v>
      </c>
      <c r="Z16" s="21" t="s">
        <v>45</v>
      </c>
      <c r="AA16" s="21" t="s">
        <v>53</v>
      </c>
      <c r="AB16" s="21" t="s">
        <v>53</v>
      </c>
    </row>
    <row r="17" s="2" customFormat="1" ht="39.95" customHeight="1" spans="1:28">
      <c r="A17" s="30">
        <v>7</v>
      </c>
      <c r="B17" s="21" t="s">
        <v>47</v>
      </c>
      <c r="C17" s="21" t="s">
        <v>36</v>
      </c>
      <c r="D17" s="21" t="s">
        <v>65</v>
      </c>
      <c r="E17" s="21" t="s">
        <v>49</v>
      </c>
      <c r="F17" s="21" t="s">
        <v>65</v>
      </c>
      <c r="G17" s="21">
        <v>15</v>
      </c>
      <c r="H17" s="21" t="s">
        <v>64</v>
      </c>
      <c r="I17" s="21" t="s">
        <v>40</v>
      </c>
      <c r="J17" s="21" t="s">
        <v>40</v>
      </c>
      <c r="K17" s="21" t="s">
        <v>56</v>
      </c>
      <c r="L17" s="21" t="s">
        <v>52</v>
      </c>
      <c r="M17" s="21"/>
      <c r="N17" s="21"/>
      <c r="O17" s="21"/>
      <c r="P17" s="21">
        <v>22.5</v>
      </c>
      <c r="Q17" s="21"/>
      <c r="R17" s="21">
        <v>0</v>
      </c>
      <c r="S17" s="69">
        <f t="shared" si="2"/>
        <v>22.5</v>
      </c>
      <c r="T17" s="21">
        <v>22.5</v>
      </c>
      <c r="U17" s="21" t="s">
        <v>34</v>
      </c>
      <c r="V17" s="21" t="s">
        <v>43</v>
      </c>
      <c r="W17" s="21" t="s">
        <v>53</v>
      </c>
      <c r="X17" s="21" t="s">
        <v>53</v>
      </c>
      <c r="Y17" s="21" t="s">
        <v>53</v>
      </c>
      <c r="Z17" s="21" t="s">
        <v>45</v>
      </c>
      <c r="AA17" s="21" t="s">
        <v>53</v>
      </c>
      <c r="AB17" s="21" t="s">
        <v>53</v>
      </c>
    </row>
    <row r="18" s="2" customFormat="1" ht="39.95" customHeight="1" spans="1:28">
      <c r="A18" s="30">
        <v>8</v>
      </c>
      <c r="B18" s="21" t="s">
        <v>47</v>
      </c>
      <c r="C18" s="21" t="s">
        <v>36</v>
      </c>
      <c r="D18" s="21" t="s">
        <v>66</v>
      </c>
      <c r="E18" s="21" t="s">
        <v>49</v>
      </c>
      <c r="F18" s="21" t="s">
        <v>66</v>
      </c>
      <c r="G18" s="21">
        <v>23</v>
      </c>
      <c r="H18" s="21" t="s">
        <v>67</v>
      </c>
      <c r="I18" s="21" t="s">
        <v>40</v>
      </c>
      <c r="J18" s="21" t="s">
        <v>40</v>
      </c>
      <c r="K18" s="21" t="s">
        <v>56</v>
      </c>
      <c r="L18" s="21" t="s">
        <v>52</v>
      </c>
      <c r="M18" s="21"/>
      <c r="N18" s="21"/>
      <c r="O18" s="21"/>
      <c r="P18" s="21">
        <v>34.5</v>
      </c>
      <c r="Q18" s="21"/>
      <c r="R18" s="21">
        <v>0</v>
      </c>
      <c r="S18" s="69">
        <f t="shared" si="2"/>
        <v>34.5</v>
      </c>
      <c r="T18" s="21">
        <v>34.5</v>
      </c>
      <c r="U18" s="21" t="s">
        <v>34</v>
      </c>
      <c r="V18" s="21" t="s">
        <v>43</v>
      </c>
      <c r="W18" s="21" t="s">
        <v>53</v>
      </c>
      <c r="X18" s="21" t="s">
        <v>53</v>
      </c>
      <c r="Y18" s="21" t="s">
        <v>53</v>
      </c>
      <c r="Z18" s="21" t="s">
        <v>45</v>
      </c>
      <c r="AA18" s="21" t="s">
        <v>53</v>
      </c>
      <c r="AB18" s="21" t="s">
        <v>53</v>
      </c>
    </row>
    <row r="19" s="2" customFormat="1" ht="39.95" customHeight="1" spans="1:28">
      <c r="A19" s="30">
        <v>9</v>
      </c>
      <c r="B19" s="21" t="s">
        <v>47</v>
      </c>
      <c r="C19" s="21" t="s">
        <v>36</v>
      </c>
      <c r="D19" s="21" t="s">
        <v>68</v>
      </c>
      <c r="E19" s="21" t="s">
        <v>49</v>
      </c>
      <c r="F19" s="21" t="s">
        <v>68</v>
      </c>
      <c r="G19" s="21">
        <v>17</v>
      </c>
      <c r="H19" s="21" t="s">
        <v>69</v>
      </c>
      <c r="I19" s="21" t="s">
        <v>40</v>
      </c>
      <c r="J19" s="21" t="s">
        <v>40</v>
      </c>
      <c r="K19" s="21" t="s">
        <v>56</v>
      </c>
      <c r="L19" s="21" t="s">
        <v>52</v>
      </c>
      <c r="M19" s="21"/>
      <c r="N19" s="21"/>
      <c r="O19" s="21"/>
      <c r="P19" s="21">
        <v>26.3</v>
      </c>
      <c r="Q19" s="21"/>
      <c r="R19" s="21">
        <v>0</v>
      </c>
      <c r="S19" s="69">
        <f t="shared" si="2"/>
        <v>26.3</v>
      </c>
      <c r="T19" s="21">
        <v>26.3</v>
      </c>
      <c r="U19" s="21" t="s">
        <v>34</v>
      </c>
      <c r="V19" s="21" t="s">
        <v>43</v>
      </c>
      <c r="W19" s="21" t="s">
        <v>53</v>
      </c>
      <c r="X19" s="21" t="s">
        <v>53</v>
      </c>
      <c r="Y19" s="21" t="s">
        <v>53</v>
      </c>
      <c r="Z19" s="21" t="s">
        <v>45</v>
      </c>
      <c r="AA19" s="21" t="s">
        <v>53</v>
      </c>
      <c r="AB19" s="21" t="s">
        <v>53</v>
      </c>
    </row>
    <row r="20" s="2" customFormat="1" ht="39.95" customHeight="1" spans="1:28">
      <c r="A20" s="30">
        <v>10</v>
      </c>
      <c r="B20" s="21" t="s">
        <v>47</v>
      </c>
      <c r="C20" s="21" t="s">
        <v>36</v>
      </c>
      <c r="D20" s="21" t="s">
        <v>70</v>
      </c>
      <c r="E20" s="21" t="s">
        <v>49</v>
      </c>
      <c r="F20" s="21" t="s">
        <v>70</v>
      </c>
      <c r="G20" s="21">
        <v>25</v>
      </c>
      <c r="H20" s="21" t="s">
        <v>71</v>
      </c>
      <c r="I20" s="21" t="s">
        <v>40</v>
      </c>
      <c r="J20" s="21" t="s">
        <v>40</v>
      </c>
      <c r="K20" s="21" t="s">
        <v>56</v>
      </c>
      <c r="L20" s="21" t="s">
        <v>52</v>
      </c>
      <c r="M20" s="21"/>
      <c r="N20" s="21"/>
      <c r="O20" s="21"/>
      <c r="P20" s="21">
        <v>37.5</v>
      </c>
      <c r="Q20" s="21"/>
      <c r="R20" s="21">
        <v>0</v>
      </c>
      <c r="S20" s="69">
        <f t="shared" si="2"/>
        <v>37.5</v>
      </c>
      <c r="T20" s="21">
        <v>37.5</v>
      </c>
      <c r="U20" s="21" t="s">
        <v>34</v>
      </c>
      <c r="V20" s="21" t="s">
        <v>43</v>
      </c>
      <c r="W20" s="21" t="s">
        <v>53</v>
      </c>
      <c r="X20" s="21" t="s">
        <v>53</v>
      </c>
      <c r="Y20" s="21" t="s">
        <v>53</v>
      </c>
      <c r="Z20" s="21" t="s">
        <v>45</v>
      </c>
      <c r="AA20" s="21" t="s">
        <v>53</v>
      </c>
      <c r="AB20" s="21" t="s">
        <v>53</v>
      </c>
    </row>
    <row r="21" s="2" customFormat="1" ht="39.95" customHeight="1" spans="1:28">
      <c r="A21" s="30">
        <v>11</v>
      </c>
      <c r="B21" s="21" t="s">
        <v>47</v>
      </c>
      <c r="C21" s="21" t="s">
        <v>36</v>
      </c>
      <c r="D21" s="21" t="s">
        <v>72</v>
      </c>
      <c r="E21" s="21" t="s">
        <v>49</v>
      </c>
      <c r="F21" s="21" t="s">
        <v>72</v>
      </c>
      <c r="G21" s="21">
        <v>28</v>
      </c>
      <c r="H21" s="21" t="s">
        <v>73</v>
      </c>
      <c r="I21" s="21" t="s">
        <v>40</v>
      </c>
      <c r="J21" s="21" t="s">
        <v>40</v>
      </c>
      <c r="K21" s="21" t="s">
        <v>56</v>
      </c>
      <c r="L21" s="21" t="s">
        <v>52</v>
      </c>
      <c r="M21" s="21"/>
      <c r="N21" s="21"/>
      <c r="O21" s="21"/>
      <c r="P21" s="21">
        <v>42</v>
      </c>
      <c r="Q21" s="21"/>
      <c r="R21" s="21">
        <v>0</v>
      </c>
      <c r="S21" s="69">
        <f t="shared" si="2"/>
        <v>42</v>
      </c>
      <c r="T21" s="21">
        <v>42</v>
      </c>
      <c r="U21" s="21" t="s">
        <v>34</v>
      </c>
      <c r="V21" s="21" t="s">
        <v>43</v>
      </c>
      <c r="W21" s="21" t="s">
        <v>53</v>
      </c>
      <c r="X21" s="21" t="s">
        <v>53</v>
      </c>
      <c r="Y21" s="21" t="s">
        <v>53</v>
      </c>
      <c r="Z21" s="21" t="s">
        <v>45</v>
      </c>
      <c r="AA21" s="21" t="s">
        <v>53</v>
      </c>
      <c r="AB21" s="21" t="s">
        <v>53</v>
      </c>
    </row>
    <row r="22" s="2" customFormat="1" ht="39.95" customHeight="1" spans="1:28">
      <c r="A22" s="30">
        <v>12</v>
      </c>
      <c r="B22" s="21" t="s">
        <v>47</v>
      </c>
      <c r="C22" s="21" t="s">
        <v>36</v>
      </c>
      <c r="D22" s="21" t="s">
        <v>74</v>
      </c>
      <c r="E22" s="21" t="s">
        <v>49</v>
      </c>
      <c r="F22" s="21" t="s">
        <v>74</v>
      </c>
      <c r="G22" s="21">
        <v>40</v>
      </c>
      <c r="H22" s="21" t="s">
        <v>75</v>
      </c>
      <c r="I22" s="21" t="s">
        <v>40</v>
      </c>
      <c r="J22" s="21" t="s">
        <v>40</v>
      </c>
      <c r="K22" s="21" t="s">
        <v>56</v>
      </c>
      <c r="L22" s="21" t="s">
        <v>52</v>
      </c>
      <c r="M22" s="21"/>
      <c r="N22" s="21"/>
      <c r="O22" s="21"/>
      <c r="P22" s="21">
        <v>60</v>
      </c>
      <c r="Q22" s="21"/>
      <c r="R22" s="21">
        <v>0</v>
      </c>
      <c r="S22" s="69">
        <f t="shared" si="2"/>
        <v>60</v>
      </c>
      <c r="T22" s="21">
        <v>60</v>
      </c>
      <c r="U22" s="21" t="s">
        <v>34</v>
      </c>
      <c r="V22" s="21" t="s">
        <v>43</v>
      </c>
      <c r="W22" s="21" t="s">
        <v>53</v>
      </c>
      <c r="X22" s="21" t="s">
        <v>53</v>
      </c>
      <c r="Y22" s="21" t="s">
        <v>53</v>
      </c>
      <c r="Z22" s="21" t="s">
        <v>45</v>
      </c>
      <c r="AA22" s="21" t="s">
        <v>53</v>
      </c>
      <c r="AB22" s="21" t="s">
        <v>53</v>
      </c>
    </row>
    <row r="23" s="2" customFormat="1" ht="39.95" customHeight="1" spans="1:28">
      <c r="A23" s="30">
        <v>13</v>
      </c>
      <c r="B23" s="21" t="s">
        <v>47</v>
      </c>
      <c r="C23" s="21" t="s">
        <v>36</v>
      </c>
      <c r="D23" s="21" t="s">
        <v>76</v>
      </c>
      <c r="E23" s="21" t="s">
        <v>49</v>
      </c>
      <c r="F23" s="21" t="s">
        <v>76</v>
      </c>
      <c r="G23" s="21">
        <v>15</v>
      </c>
      <c r="H23" s="21" t="s">
        <v>64</v>
      </c>
      <c r="I23" s="21" t="s">
        <v>40</v>
      </c>
      <c r="J23" s="21" t="s">
        <v>40</v>
      </c>
      <c r="K23" s="21" t="s">
        <v>56</v>
      </c>
      <c r="L23" s="21" t="s">
        <v>52</v>
      </c>
      <c r="M23" s="21"/>
      <c r="N23" s="21"/>
      <c r="O23" s="21"/>
      <c r="P23" s="21">
        <v>22.5</v>
      </c>
      <c r="Q23" s="21"/>
      <c r="R23" s="21">
        <v>0</v>
      </c>
      <c r="S23" s="69">
        <f t="shared" si="2"/>
        <v>22.5</v>
      </c>
      <c r="T23" s="21">
        <v>22.5</v>
      </c>
      <c r="U23" s="21" t="s">
        <v>34</v>
      </c>
      <c r="V23" s="21" t="s">
        <v>43</v>
      </c>
      <c r="W23" s="21" t="s">
        <v>53</v>
      </c>
      <c r="X23" s="21" t="s">
        <v>53</v>
      </c>
      <c r="Y23" s="21" t="s">
        <v>53</v>
      </c>
      <c r="Z23" s="21" t="s">
        <v>45</v>
      </c>
      <c r="AA23" s="21" t="s">
        <v>53</v>
      </c>
      <c r="AB23" s="21" t="s">
        <v>53</v>
      </c>
    </row>
    <row r="24" s="2" customFormat="1" ht="39.95" customHeight="1" spans="1:28">
      <c r="A24" s="30">
        <v>14</v>
      </c>
      <c r="B24" s="21" t="s">
        <v>47</v>
      </c>
      <c r="C24" s="21" t="s">
        <v>36</v>
      </c>
      <c r="D24" s="21" t="s">
        <v>77</v>
      </c>
      <c r="E24" s="21" t="s">
        <v>49</v>
      </c>
      <c r="F24" s="21" t="s">
        <v>77</v>
      </c>
      <c r="G24" s="21">
        <v>4</v>
      </c>
      <c r="H24" s="21" t="s">
        <v>78</v>
      </c>
      <c r="I24" s="21" t="s">
        <v>40</v>
      </c>
      <c r="J24" s="21" t="s">
        <v>40</v>
      </c>
      <c r="K24" s="21" t="s">
        <v>56</v>
      </c>
      <c r="L24" s="21" t="s">
        <v>52</v>
      </c>
      <c r="M24" s="21"/>
      <c r="N24" s="21"/>
      <c r="O24" s="21"/>
      <c r="P24" s="21">
        <v>6</v>
      </c>
      <c r="Q24" s="21"/>
      <c r="R24" s="21">
        <v>0</v>
      </c>
      <c r="S24" s="69">
        <f t="shared" si="2"/>
        <v>6</v>
      </c>
      <c r="T24" s="21">
        <v>6</v>
      </c>
      <c r="U24" s="21" t="s">
        <v>34</v>
      </c>
      <c r="V24" s="21" t="s">
        <v>43</v>
      </c>
      <c r="W24" s="21" t="s">
        <v>53</v>
      </c>
      <c r="X24" s="21" t="s">
        <v>53</v>
      </c>
      <c r="Y24" s="21" t="s">
        <v>53</v>
      </c>
      <c r="Z24" s="21" t="s">
        <v>45</v>
      </c>
      <c r="AA24" s="21" t="s">
        <v>53</v>
      </c>
      <c r="AB24" s="21" t="s">
        <v>53</v>
      </c>
    </row>
    <row r="25" s="2" customFormat="1" ht="39.95" customHeight="1" spans="1:28">
      <c r="A25" s="30">
        <v>15</v>
      </c>
      <c r="B25" s="21" t="s">
        <v>47</v>
      </c>
      <c r="C25" s="21" t="s">
        <v>36</v>
      </c>
      <c r="D25" s="21" t="s">
        <v>79</v>
      </c>
      <c r="E25" s="21" t="s">
        <v>49</v>
      </c>
      <c r="F25" s="21" t="s">
        <v>79</v>
      </c>
      <c r="G25" s="21">
        <v>14</v>
      </c>
      <c r="H25" s="21" t="s">
        <v>80</v>
      </c>
      <c r="I25" s="21" t="s">
        <v>40</v>
      </c>
      <c r="J25" s="21" t="s">
        <v>40</v>
      </c>
      <c r="K25" s="21" t="s">
        <v>56</v>
      </c>
      <c r="L25" s="21" t="s">
        <v>52</v>
      </c>
      <c r="M25" s="21"/>
      <c r="N25" s="21"/>
      <c r="O25" s="21"/>
      <c r="P25" s="21">
        <v>23.4</v>
      </c>
      <c r="Q25" s="21"/>
      <c r="R25" s="21">
        <v>0</v>
      </c>
      <c r="S25" s="69">
        <f t="shared" si="2"/>
        <v>23.4</v>
      </c>
      <c r="T25" s="21">
        <v>23.4</v>
      </c>
      <c r="U25" s="21" t="s">
        <v>34</v>
      </c>
      <c r="V25" s="21" t="s">
        <v>43</v>
      </c>
      <c r="W25" s="21" t="s">
        <v>53</v>
      </c>
      <c r="X25" s="21" t="s">
        <v>53</v>
      </c>
      <c r="Y25" s="21" t="s">
        <v>53</v>
      </c>
      <c r="Z25" s="21" t="s">
        <v>45</v>
      </c>
      <c r="AA25" s="21" t="s">
        <v>53</v>
      </c>
      <c r="AB25" s="21" t="s">
        <v>53</v>
      </c>
    </row>
    <row r="26" s="2" customFormat="1" ht="39.95" customHeight="1" spans="1:28">
      <c r="A26" s="30">
        <v>16</v>
      </c>
      <c r="B26" s="21" t="s">
        <v>47</v>
      </c>
      <c r="C26" s="21" t="s">
        <v>36</v>
      </c>
      <c r="D26" s="21" t="s">
        <v>81</v>
      </c>
      <c r="E26" s="21" t="s">
        <v>49</v>
      </c>
      <c r="F26" s="21" t="s">
        <v>81</v>
      </c>
      <c r="G26" s="21">
        <v>5</v>
      </c>
      <c r="H26" s="21" t="s">
        <v>50</v>
      </c>
      <c r="I26" s="21" t="s">
        <v>40</v>
      </c>
      <c r="J26" s="21" t="s">
        <v>40</v>
      </c>
      <c r="K26" s="21" t="s">
        <v>56</v>
      </c>
      <c r="L26" s="21" t="s">
        <v>52</v>
      </c>
      <c r="M26" s="21"/>
      <c r="N26" s="21"/>
      <c r="O26" s="21"/>
      <c r="P26" s="21">
        <v>7.5</v>
      </c>
      <c r="Q26" s="21"/>
      <c r="R26" s="21">
        <v>0</v>
      </c>
      <c r="S26" s="69">
        <f t="shared" si="2"/>
        <v>7.5</v>
      </c>
      <c r="T26" s="21">
        <v>7.5</v>
      </c>
      <c r="U26" s="21" t="s">
        <v>34</v>
      </c>
      <c r="V26" s="21" t="s">
        <v>43</v>
      </c>
      <c r="W26" s="21" t="s">
        <v>53</v>
      </c>
      <c r="X26" s="21" t="s">
        <v>53</v>
      </c>
      <c r="Y26" s="21" t="s">
        <v>53</v>
      </c>
      <c r="Z26" s="21" t="s">
        <v>45</v>
      </c>
      <c r="AA26" s="21" t="s">
        <v>53</v>
      </c>
      <c r="AB26" s="21" t="s">
        <v>53</v>
      </c>
    </row>
    <row r="27" s="2" customFormat="1" ht="39.95" customHeight="1" spans="1:28">
      <c r="A27" s="30">
        <v>17</v>
      </c>
      <c r="B27" s="21" t="s">
        <v>47</v>
      </c>
      <c r="C27" s="21" t="s">
        <v>36</v>
      </c>
      <c r="D27" s="21" t="s">
        <v>82</v>
      </c>
      <c r="E27" s="21" t="s">
        <v>49</v>
      </c>
      <c r="F27" s="21" t="s">
        <v>82</v>
      </c>
      <c r="G27" s="21">
        <v>6</v>
      </c>
      <c r="H27" s="21" t="s">
        <v>83</v>
      </c>
      <c r="I27" s="21" t="s">
        <v>40</v>
      </c>
      <c r="J27" s="21" t="s">
        <v>40</v>
      </c>
      <c r="K27" s="21" t="s">
        <v>56</v>
      </c>
      <c r="L27" s="21" t="s">
        <v>52</v>
      </c>
      <c r="M27" s="21"/>
      <c r="N27" s="21"/>
      <c r="O27" s="21"/>
      <c r="P27" s="21">
        <v>9</v>
      </c>
      <c r="Q27" s="21"/>
      <c r="R27" s="21">
        <v>0</v>
      </c>
      <c r="S27" s="69">
        <f t="shared" si="2"/>
        <v>9</v>
      </c>
      <c r="T27" s="21">
        <v>9</v>
      </c>
      <c r="U27" s="21" t="s">
        <v>34</v>
      </c>
      <c r="V27" s="21" t="s">
        <v>43</v>
      </c>
      <c r="W27" s="21" t="s">
        <v>53</v>
      </c>
      <c r="X27" s="21" t="s">
        <v>53</v>
      </c>
      <c r="Y27" s="21" t="s">
        <v>53</v>
      </c>
      <c r="Z27" s="21" t="s">
        <v>45</v>
      </c>
      <c r="AA27" s="21" t="s">
        <v>53</v>
      </c>
      <c r="AB27" s="21" t="s">
        <v>53</v>
      </c>
    </row>
    <row r="28" s="2" customFormat="1" ht="39.95" customHeight="1" spans="1:28">
      <c r="A28" s="30">
        <v>18</v>
      </c>
      <c r="B28" s="21" t="s">
        <v>47</v>
      </c>
      <c r="C28" s="21" t="s">
        <v>36</v>
      </c>
      <c r="D28" s="21" t="s">
        <v>84</v>
      </c>
      <c r="E28" s="21" t="s">
        <v>49</v>
      </c>
      <c r="F28" s="21" t="s">
        <v>84</v>
      </c>
      <c r="G28" s="21">
        <v>26</v>
      </c>
      <c r="H28" s="21" t="s">
        <v>85</v>
      </c>
      <c r="I28" s="21" t="s">
        <v>40</v>
      </c>
      <c r="J28" s="21" t="s">
        <v>40</v>
      </c>
      <c r="K28" s="21" t="s">
        <v>56</v>
      </c>
      <c r="L28" s="21" t="s">
        <v>52</v>
      </c>
      <c r="M28" s="21"/>
      <c r="N28" s="21"/>
      <c r="O28" s="21"/>
      <c r="P28" s="21">
        <v>39</v>
      </c>
      <c r="Q28" s="21"/>
      <c r="R28" s="21">
        <v>0</v>
      </c>
      <c r="S28" s="69">
        <f t="shared" si="2"/>
        <v>39</v>
      </c>
      <c r="T28" s="21">
        <v>39</v>
      </c>
      <c r="U28" s="21" t="s">
        <v>34</v>
      </c>
      <c r="V28" s="21" t="s">
        <v>43</v>
      </c>
      <c r="W28" s="21" t="s">
        <v>53</v>
      </c>
      <c r="X28" s="21" t="s">
        <v>53</v>
      </c>
      <c r="Y28" s="21" t="s">
        <v>53</v>
      </c>
      <c r="Z28" s="21" t="s">
        <v>45</v>
      </c>
      <c r="AA28" s="21" t="s">
        <v>53</v>
      </c>
      <c r="AB28" s="21" t="s">
        <v>53</v>
      </c>
    </row>
    <row r="29" s="2" customFormat="1" ht="39.95" customHeight="1" spans="1:28">
      <c r="A29" s="30">
        <v>19</v>
      </c>
      <c r="B29" s="21" t="s">
        <v>47</v>
      </c>
      <c r="C29" s="21" t="s">
        <v>36</v>
      </c>
      <c r="D29" s="21" t="s">
        <v>86</v>
      </c>
      <c r="E29" s="21" t="s">
        <v>49</v>
      </c>
      <c r="F29" s="21" t="s">
        <v>86</v>
      </c>
      <c r="G29" s="21">
        <v>10</v>
      </c>
      <c r="H29" s="21" t="s">
        <v>87</v>
      </c>
      <c r="I29" s="21" t="s">
        <v>40</v>
      </c>
      <c r="J29" s="21" t="s">
        <v>40</v>
      </c>
      <c r="K29" s="21" t="s">
        <v>56</v>
      </c>
      <c r="L29" s="21" t="s">
        <v>52</v>
      </c>
      <c r="M29" s="21"/>
      <c r="N29" s="21"/>
      <c r="O29" s="21"/>
      <c r="P29" s="21">
        <v>15</v>
      </c>
      <c r="Q29" s="21"/>
      <c r="R29" s="21">
        <v>0</v>
      </c>
      <c r="S29" s="69">
        <f t="shared" si="2"/>
        <v>15</v>
      </c>
      <c r="T29" s="21">
        <v>15</v>
      </c>
      <c r="U29" s="21" t="s">
        <v>34</v>
      </c>
      <c r="V29" s="21" t="s">
        <v>43</v>
      </c>
      <c r="W29" s="21" t="s">
        <v>53</v>
      </c>
      <c r="X29" s="21" t="s">
        <v>53</v>
      </c>
      <c r="Y29" s="21" t="s">
        <v>53</v>
      </c>
      <c r="Z29" s="21" t="s">
        <v>45</v>
      </c>
      <c r="AA29" s="21" t="s">
        <v>53</v>
      </c>
      <c r="AB29" s="21" t="s">
        <v>53</v>
      </c>
    </row>
    <row r="30" s="2" customFormat="1" ht="39.95" customHeight="1" spans="1:28">
      <c r="A30" s="30">
        <v>20</v>
      </c>
      <c r="B30" s="21" t="s">
        <v>47</v>
      </c>
      <c r="C30" s="21" t="s">
        <v>36</v>
      </c>
      <c r="D30" s="21" t="s">
        <v>88</v>
      </c>
      <c r="E30" s="21" t="s">
        <v>49</v>
      </c>
      <c r="F30" s="21" t="s">
        <v>88</v>
      </c>
      <c r="G30" s="21">
        <v>7</v>
      </c>
      <c r="H30" s="21" t="s">
        <v>89</v>
      </c>
      <c r="I30" s="21" t="s">
        <v>40</v>
      </c>
      <c r="J30" s="21" t="s">
        <v>40</v>
      </c>
      <c r="K30" s="21" t="s">
        <v>56</v>
      </c>
      <c r="L30" s="21" t="s">
        <v>52</v>
      </c>
      <c r="M30" s="21"/>
      <c r="N30" s="21"/>
      <c r="O30" s="21"/>
      <c r="P30" s="21">
        <v>10.5</v>
      </c>
      <c r="Q30" s="21"/>
      <c r="R30" s="21">
        <v>0</v>
      </c>
      <c r="S30" s="69">
        <f t="shared" si="2"/>
        <v>10.5</v>
      </c>
      <c r="T30" s="21">
        <v>10.5</v>
      </c>
      <c r="U30" s="21" t="s">
        <v>34</v>
      </c>
      <c r="V30" s="21" t="s">
        <v>43</v>
      </c>
      <c r="W30" s="21" t="s">
        <v>53</v>
      </c>
      <c r="X30" s="21" t="s">
        <v>53</v>
      </c>
      <c r="Y30" s="21" t="s">
        <v>53</v>
      </c>
      <c r="Z30" s="21" t="s">
        <v>45</v>
      </c>
      <c r="AA30" s="21" t="s">
        <v>53</v>
      </c>
      <c r="AB30" s="21" t="s">
        <v>53</v>
      </c>
    </row>
    <row r="31" s="2" customFormat="1" ht="39.95" customHeight="1" spans="1:28">
      <c r="A31" s="30">
        <v>21</v>
      </c>
      <c r="B31" s="21" t="s">
        <v>47</v>
      </c>
      <c r="C31" s="21" t="s">
        <v>36</v>
      </c>
      <c r="D31" s="21" t="s">
        <v>90</v>
      </c>
      <c r="E31" s="21" t="s">
        <v>49</v>
      </c>
      <c r="F31" s="21" t="s">
        <v>90</v>
      </c>
      <c r="G31" s="21">
        <v>20</v>
      </c>
      <c r="H31" s="21" t="s">
        <v>91</v>
      </c>
      <c r="I31" s="21" t="s">
        <v>40</v>
      </c>
      <c r="J31" s="21" t="s">
        <v>40</v>
      </c>
      <c r="K31" s="21" t="s">
        <v>56</v>
      </c>
      <c r="L31" s="21" t="s">
        <v>52</v>
      </c>
      <c r="M31" s="21"/>
      <c r="N31" s="21"/>
      <c r="O31" s="21"/>
      <c r="P31" s="21">
        <v>34.94</v>
      </c>
      <c r="Q31" s="21"/>
      <c r="R31" s="21">
        <v>0</v>
      </c>
      <c r="S31" s="69">
        <f t="shared" si="2"/>
        <v>34.94</v>
      </c>
      <c r="T31" s="21">
        <v>34.94</v>
      </c>
      <c r="U31" s="21" t="s">
        <v>34</v>
      </c>
      <c r="V31" s="21" t="s">
        <v>43</v>
      </c>
      <c r="W31" s="21" t="s">
        <v>53</v>
      </c>
      <c r="X31" s="21" t="s">
        <v>53</v>
      </c>
      <c r="Y31" s="21" t="s">
        <v>53</v>
      </c>
      <c r="Z31" s="21" t="s">
        <v>45</v>
      </c>
      <c r="AA31" s="21" t="s">
        <v>53</v>
      </c>
      <c r="AB31" s="21" t="s">
        <v>53</v>
      </c>
    </row>
    <row r="32" s="2" customFormat="1" ht="39.95" customHeight="1" spans="1:28">
      <c r="A32" s="30">
        <v>22</v>
      </c>
      <c r="B32" s="21" t="s">
        <v>47</v>
      </c>
      <c r="C32" s="21" t="s">
        <v>36</v>
      </c>
      <c r="D32" s="21" t="s">
        <v>92</v>
      </c>
      <c r="E32" s="21" t="s">
        <v>49</v>
      </c>
      <c r="F32" s="21" t="s">
        <v>92</v>
      </c>
      <c r="G32" s="21">
        <v>50</v>
      </c>
      <c r="H32" s="21" t="s">
        <v>62</v>
      </c>
      <c r="I32" s="21" t="s">
        <v>40</v>
      </c>
      <c r="J32" s="21" t="s">
        <v>40</v>
      </c>
      <c r="K32" s="21" t="s">
        <v>56</v>
      </c>
      <c r="L32" s="21" t="s">
        <v>52</v>
      </c>
      <c r="M32" s="21"/>
      <c r="N32" s="21"/>
      <c r="O32" s="21"/>
      <c r="P32" s="21">
        <v>75</v>
      </c>
      <c r="Q32" s="21"/>
      <c r="R32" s="21">
        <v>0</v>
      </c>
      <c r="S32" s="69">
        <f t="shared" si="2"/>
        <v>75</v>
      </c>
      <c r="T32" s="21">
        <v>75</v>
      </c>
      <c r="U32" s="21" t="s">
        <v>34</v>
      </c>
      <c r="V32" s="21" t="s">
        <v>43</v>
      </c>
      <c r="W32" s="21" t="s">
        <v>53</v>
      </c>
      <c r="X32" s="21" t="s">
        <v>53</v>
      </c>
      <c r="Y32" s="21" t="s">
        <v>53</v>
      </c>
      <c r="Z32" s="21" t="s">
        <v>45</v>
      </c>
      <c r="AA32" s="21" t="s">
        <v>53</v>
      </c>
      <c r="AB32" s="21" t="s">
        <v>53</v>
      </c>
    </row>
    <row r="33" s="2" customFormat="1" ht="39.95" customHeight="1" spans="1:28">
      <c r="A33" s="30">
        <v>23</v>
      </c>
      <c r="B33" s="21" t="s">
        <v>47</v>
      </c>
      <c r="C33" s="21" t="s">
        <v>36</v>
      </c>
      <c r="D33" s="21" t="s">
        <v>93</v>
      </c>
      <c r="E33" s="21" t="s">
        <v>49</v>
      </c>
      <c r="F33" s="21" t="s">
        <v>93</v>
      </c>
      <c r="G33" s="21">
        <v>11</v>
      </c>
      <c r="H33" s="21" t="s">
        <v>94</v>
      </c>
      <c r="I33" s="21" t="s">
        <v>40</v>
      </c>
      <c r="J33" s="21" t="s">
        <v>40</v>
      </c>
      <c r="K33" s="21" t="s">
        <v>56</v>
      </c>
      <c r="L33" s="21" t="s">
        <v>52</v>
      </c>
      <c r="M33" s="21"/>
      <c r="N33" s="21"/>
      <c r="O33" s="21"/>
      <c r="P33" s="21">
        <v>17.3</v>
      </c>
      <c r="Q33" s="21"/>
      <c r="R33" s="21">
        <v>0</v>
      </c>
      <c r="S33" s="69">
        <f t="shared" si="2"/>
        <v>17.3</v>
      </c>
      <c r="T33" s="21">
        <v>17.3</v>
      </c>
      <c r="U33" s="21" t="s">
        <v>34</v>
      </c>
      <c r="V33" s="21" t="s">
        <v>43</v>
      </c>
      <c r="W33" s="21" t="s">
        <v>53</v>
      </c>
      <c r="X33" s="21" t="s">
        <v>53</v>
      </c>
      <c r="Y33" s="21" t="s">
        <v>53</v>
      </c>
      <c r="Z33" s="21" t="s">
        <v>45</v>
      </c>
      <c r="AA33" s="21" t="s">
        <v>53</v>
      </c>
      <c r="AB33" s="21" t="s">
        <v>53</v>
      </c>
    </row>
    <row r="34" s="2" customFormat="1" ht="39.95" customHeight="1" spans="1:28">
      <c r="A34" s="30">
        <v>24</v>
      </c>
      <c r="B34" s="21" t="s">
        <v>47</v>
      </c>
      <c r="C34" s="21" t="s">
        <v>36</v>
      </c>
      <c r="D34" s="21" t="s">
        <v>95</v>
      </c>
      <c r="E34" s="21" t="s">
        <v>49</v>
      </c>
      <c r="F34" s="21" t="s">
        <v>95</v>
      </c>
      <c r="G34" s="21">
        <v>26</v>
      </c>
      <c r="H34" s="21" t="s">
        <v>85</v>
      </c>
      <c r="I34" s="21" t="s">
        <v>40</v>
      </c>
      <c r="J34" s="21" t="s">
        <v>40</v>
      </c>
      <c r="K34" s="21" t="s">
        <v>56</v>
      </c>
      <c r="L34" s="21" t="s">
        <v>52</v>
      </c>
      <c r="M34" s="21"/>
      <c r="N34" s="21"/>
      <c r="O34" s="21"/>
      <c r="P34" s="21">
        <v>42.2</v>
      </c>
      <c r="Q34" s="21"/>
      <c r="R34" s="21">
        <v>0</v>
      </c>
      <c r="S34" s="69">
        <f t="shared" si="2"/>
        <v>42.2</v>
      </c>
      <c r="T34" s="21">
        <v>42.2</v>
      </c>
      <c r="U34" s="21" t="s">
        <v>34</v>
      </c>
      <c r="V34" s="21" t="s">
        <v>43</v>
      </c>
      <c r="W34" s="21" t="s">
        <v>53</v>
      </c>
      <c r="X34" s="21" t="s">
        <v>53</v>
      </c>
      <c r="Y34" s="21" t="s">
        <v>53</v>
      </c>
      <c r="Z34" s="21" t="s">
        <v>45</v>
      </c>
      <c r="AA34" s="21" t="s">
        <v>53</v>
      </c>
      <c r="AB34" s="21" t="s">
        <v>53</v>
      </c>
    </row>
    <row r="35" s="2" customFormat="1" ht="39.95" customHeight="1" spans="1:28">
      <c r="A35" s="30">
        <v>25</v>
      </c>
      <c r="B35" s="21" t="s">
        <v>47</v>
      </c>
      <c r="C35" s="21" t="s">
        <v>36</v>
      </c>
      <c r="D35" s="21" t="s">
        <v>96</v>
      </c>
      <c r="E35" s="21" t="s">
        <v>49</v>
      </c>
      <c r="F35" s="21" t="s">
        <v>96</v>
      </c>
      <c r="G35" s="21">
        <v>6</v>
      </c>
      <c r="H35" s="21" t="s">
        <v>83</v>
      </c>
      <c r="I35" s="21" t="s">
        <v>40</v>
      </c>
      <c r="J35" s="21" t="s">
        <v>40</v>
      </c>
      <c r="K35" s="21" t="s">
        <v>56</v>
      </c>
      <c r="L35" s="21" t="s">
        <v>52</v>
      </c>
      <c r="M35" s="21"/>
      <c r="N35" s="21"/>
      <c r="O35" s="21"/>
      <c r="P35" s="21">
        <v>9</v>
      </c>
      <c r="Q35" s="21"/>
      <c r="R35" s="21">
        <v>0</v>
      </c>
      <c r="S35" s="69">
        <f t="shared" si="2"/>
        <v>9</v>
      </c>
      <c r="T35" s="21">
        <v>9</v>
      </c>
      <c r="U35" s="21" t="s">
        <v>34</v>
      </c>
      <c r="V35" s="21" t="s">
        <v>43</v>
      </c>
      <c r="W35" s="21" t="s">
        <v>53</v>
      </c>
      <c r="X35" s="21" t="s">
        <v>53</v>
      </c>
      <c r="Y35" s="21" t="s">
        <v>53</v>
      </c>
      <c r="Z35" s="21" t="s">
        <v>45</v>
      </c>
      <c r="AA35" s="21" t="s">
        <v>53</v>
      </c>
      <c r="AB35" s="21" t="s">
        <v>53</v>
      </c>
    </row>
    <row r="36" s="2" customFormat="1" ht="39.95" customHeight="1" spans="1:28">
      <c r="A36" s="30">
        <v>26</v>
      </c>
      <c r="B36" s="21" t="s">
        <v>47</v>
      </c>
      <c r="C36" s="21" t="s">
        <v>36</v>
      </c>
      <c r="D36" s="21" t="s">
        <v>97</v>
      </c>
      <c r="E36" s="21" t="s">
        <v>49</v>
      </c>
      <c r="F36" s="21" t="s">
        <v>97</v>
      </c>
      <c r="G36" s="21">
        <v>6</v>
      </c>
      <c r="H36" s="21" t="s">
        <v>83</v>
      </c>
      <c r="I36" s="21" t="s">
        <v>40</v>
      </c>
      <c r="J36" s="21" t="s">
        <v>40</v>
      </c>
      <c r="K36" s="21" t="s">
        <v>56</v>
      </c>
      <c r="L36" s="21" t="s">
        <v>52</v>
      </c>
      <c r="M36" s="21"/>
      <c r="N36" s="21"/>
      <c r="O36" s="21"/>
      <c r="P36" s="21">
        <v>9</v>
      </c>
      <c r="Q36" s="21"/>
      <c r="R36" s="21">
        <v>0</v>
      </c>
      <c r="S36" s="69">
        <f t="shared" si="2"/>
        <v>9</v>
      </c>
      <c r="T36" s="21">
        <v>9</v>
      </c>
      <c r="U36" s="21" t="s">
        <v>34</v>
      </c>
      <c r="V36" s="21" t="s">
        <v>43</v>
      </c>
      <c r="W36" s="21" t="s">
        <v>53</v>
      </c>
      <c r="X36" s="21" t="s">
        <v>53</v>
      </c>
      <c r="Y36" s="21" t="s">
        <v>53</v>
      </c>
      <c r="Z36" s="21" t="s">
        <v>45</v>
      </c>
      <c r="AA36" s="21" t="s">
        <v>53</v>
      </c>
      <c r="AB36" s="21" t="s">
        <v>53</v>
      </c>
    </row>
    <row r="37" s="2" customFormat="1" ht="39.95" customHeight="1" spans="1:28">
      <c r="A37" s="30">
        <v>27</v>
      </c>
      <c r="B37" s="21" t="s">
        <v>47</v>
      </c>
      <c r="C37" s="21" t="s">
        <v>36</v>
      </c>
      <c r="D37" s="21" t="s">
        <v>98</v>
      </c>
      <c r="E37" s="21" t="s">
        <v>49</v>
      </c>
      <c r="F37" s="21" t="s">
        <v>98</v>
      </c>
      <c r="G37" s="21">
        <v>6</v>
      </c>
      <c r="H37" s="21" t="s">
        <v>83</v>
      </c>
      <c r="I37" s="21" t="s">
        <v>40</v>
      </c>
      <c r="J37" s="21" t="s">
        <v>40</v>
      </c>
      <c r="K37" s="21" t="s">
        <v>56</v>
      </c>
      <c r="L37" s="21" t="s">
        <v>52</v>
      </c>
      <c r="M37" s="21"/>
      <c r="N37" s="21"/>
      <c r="O37" s="21"/>
      <c r="P37" s="21">
        <v>9</v>
      </c>
      <c r="Q37" s="21"/>
      <c r="R37" s="21">
        <v>0</v>
      </c>
      <c r="S37" s="69">
        <f t="shared" si="2"/>
        <v>9</v>
      </c>
      <c r="T37" s="21">
        <v>9</v>
      </c>
      <c r="U37" s="21" t="s">
        <v>34</v>
      </c>
      <c r="V37" s="21" t="s">
        <v>43</v>
      </c>
      <c r="W37" s="21" t="s">
        <v>53</v>
      </c>
      <c r="X37" s="21" t="s">
        <v>53</v>
      </c>
      <c r="Y37" s="21" t="s">
        <v>53</v>
      </c>
      <c r="Z37" s="21" t="s">
        <v>45</v>
      </c>
      <c r="AA37" s="21" t="s">
        <v>53</v>
      </c>
      <c r="AB37" s="21" t="s">
        <v>53</v>
      </c>
    </row>
    <row r="38" s="2" customFormat="1" ht="39.95" customHeight="1" spans="1:28">
      <c r="A38" s="30">
        <v>28</v>
      </c>
      <c r="B38" s="21" t="s">
        <v>47</v>
      </c>
      <c r="C38" s="21" t="s">
        <v>36</v>
      </c>
      <c r="D38" s="21" t="s">
        <v>99</v>
      </c>
      <c r="E38" s="21" t="s">
        <v>49</v>
      </c>
      <c r="F38" s="21" t="s">
        <v>99</v>
      </c>
      <c r="G38" s="21">
        <v>5</v>
      </c>
      <c r="H38" s="21" t="s">
        <v>50</v>
      </c>
      <c r="I38" s="21" t="s">
        <v>40</v>
      </c>
      <c r="J38" s="21" t="s">
        <v>40</v>
      </c>
      <c r="K38" s="21" t="s">
        <v>56</v>
      </c>
      <c r="L38" s="21" t="s">
        <v>52</v>
      </c>
      <c r="M38" s="21"/>
      <c r="N38" s="21"/>
      <c r="O38" s="21"/>
      <c r="P38" s="21">
        <v>7.5</v>
      </c>
      <c r="Q38" s="21"/>
      <c r="R38" s="21">
        <v>0</v>
      </c>
      <c r="S38" s="69">
        <f t="shared" si="2"/>
        <v>7.5</v>
      </c>
      <c r="T38" s="21">
        <v>7.5</v>
      </c>
      <c r="U38" s="21" t="s">
        <v>34</v>
      </c>
      <c r="V38" s="21" t="s">
        <v>43</v>
      </c>
      <c r="W38" s="21" t="s">
        <v>53</v>
      </c>
      <c r="X38" s="21" t="s">
        <v>53</v>
      </c>
      <c r="Y38" s="21" t="s">
        <v>53</v>
      </c>
      <c r="Z38" s="21" t="s">
        <v>45</v>
      </c>
      <c r="AA38" s="21" t="s">
        <v>53</v>
      </c>
      <c r="AB38" s="21" t="s">
        <v>53</v>
      </c>
    </row>
    <row r="39" s="3" customFormat="1" ht="63" customHeight="1" spans="1:28">
      <c r="A39" s="30">
        <v>29</v>
      </c>
      <c r="B39" s="21" t="s">
        <v>100</v>
      </c>
      <c r="C39" s="21" t="s">
        <v>36</v>
      </c>
      <c r="D39" s="21" t="s">
        <v>79</v>
      </c>
      <c r="E39" s="21" t="s">
        <v>49</v>
      </c>
      <c r="F39" s="21" t="s">
        <v>79</v>
      </c>
      <c r="G39" s="21">
        <v>316</v>
      </c>
      <c r="H39" s="21" t="s">
        <v>101</v>
      </c>
      <c r="I39" s="21" t="s">
        <v>40</v>
      </c>
      <c r="J39" s="21" t="s">
        <v>40</v>
      </c>
      <c r="K39" s="21" t="s">
        <v>41</v>
      </c>
      <c r="L39" s="21"/>
      <c r="M39" s="21">
        <v>2.15</v>
      </c>
      <c r="N39" s="21"/>
      <c r="O39" s="21"/>
      <c r="P39" s="21"/>
      <c r="Q39" s="21"/>
      <c r="R39" s="21"/>
      <c r="S39" s="69">
        <v>2.15</v>
      </c>
      <c r="T39" s="21">
        <v>2.15</v>
      </c>
      <c r="U39" s="21" t="s">
        <v>34</v>
      </c>
      <c r="V39" s="21" t="s">
        <v>43</v>
      </c>
      <c r="W39" s="21" t="s">
        <v>53</v>
      </c>
      <c r="X39" s="21" t="s">
        <v>53</v>
      </c>
      <c r="Y39" s="21" t="s">
        <v>53</v>
      </c>
      <c r="Z39" s="21" t="s">
        <v>45</v>
      </c>
      <c r="AA39" s="21" t="s">
        <v>53</v>
      </c>
      <c r="AB39" s="21" t="s">
        <v>53</v>
      </c>
    </row>
    <row r="40" ht="30" customHeight="1" spans="1:28">
      <c r="A40" s="31" t="s">
        <v>102</v>
      </c>
      <c r="B40" s="25"/>
      <c r="C40" s="26"/>
      <c r="D40" s="25"/>
      <c r="E40" s="25"/>
      <c r="F40" s="26"/>
      <c r="G40" s="26"/>
      <c r="H40" s="25"/>
      <c r="I40" s="26"/>
      <c r="J40" s="26"/>
      <c r="K40" s="26"/>
      <c r="L40" s="26"/>
      <c r="M40" s="22">
        <f>SUM(M41:M193)</f>
        <v>13277.897883</v>
      </c>
      <c r="N40" s="22">
        <f t="shared" ref="N40:T40" si="3">SUM(N41:N193)</f>
        <v>369.8348</v>
      </c>
      <c r="O40" s="22">
        <f t="shared" si="3"/>
        <v>825.55</v>
      </c>
      <c r="P40" s="22">
        <f t="shared" si="3"/>
        <v>4653.728169</v>
      </c>
      <c r="Q40" s="22">
        <f t="shared" si="3"/>
        <v>0</v>
      </c>
      <c r="R40" s="22">
        <f t="shared" si="3"/>
        <v>396.8</v>
      </c>
      <c r="S40" s="22">
        <f t="shared" si="3"/>
        <v>19523.810852</v>
      </c>
      <c r="T40" s="22">
        <f t="shared" si="3"/>
        <v>16664.571532</v>
      </c>
      <c r="U40" s="22" t="s">
        <v>34</v>
      </c>
      <c r="V40" s="22"/>
      <c r="W40" s="70"/>
      <c r="X40" s="21"/>
      <c r="Y40" s="22"/>
      <c r="Z40" s="22"/>
      <c r="AA40" s="82"/>
      <c r="AB40" s="22"/>
    </row>
    <row r="41" s="4" customFormat="1" ht="70" customHeight="1" spans="1:28">
      <c r="A41" s="32">
        <v>1</v>
      </c>
      <c r="B41" s="33" t="s">
        <v>103</v>
      </c>
      <c r="C41" s="34" t="s">
        <v>104</v>
      </c>
      <c r="D41" s="33" t="s">
        <v>105</v>
      </c>
      <c r="E41" s="33" t="s">
        <v>105</v>
      </c>
      <c r="F41" s="34" t="s">
        <v>77</v>
      </c>
      <c r="G41" s="33" t="s">
        <v>106</v>
      </c>
      <c r="H41" s="33" t="s">
        <v>107</v>
      </c>
      <c r="I41" s="34">
        <v>2022</v>
      </c>
      <c r="J41" s="34">
        <v>2022</v>
      </c>
      <c r="K41" s="34" t="s">
        <v>108</v>
      </c>
      <c r="L41" s="33" t="s">
        <v>109</v>
      </c>
      <c r="M41" s="57"/>
      <c r="N41" s="57">
        <v>169.8348</v>
      </c>
      <c r="O41" s="57"/>
      <c r="P41" s="57"/>
      <c r="Q41" s="57"/>
      <c r="R41" s="57"/>
      <c r="S41" s="57">
        <v>169.8348</v>
      </c>
      <c r="T41" s="71">
        <v>169.8348</v>
      </c>
      <c r="U41" s="34" t="s">
        <v>34</v>
      </c>
      <c r="V41" s="34" t="s">
        <v>110</v>
      </c>
      <c r="W41" s="35" t="s">
        <v>111</v>
      </c>
      <c r="X41" s="35" t="s">
        <v>111</v>
      </c>
      <c r="Y41" s="34"/>
      <c r="Z41" s="34" t="s">
        <v>45</v>
      </c>
      <c r="AA41" s="35" t="s">
        <v>111</v>
      </c>
      <c r="AB41" s="34" t="s">
        <v>112</v>
      </c>
    </row>
    <row r="42" customFormat="1" ht="70" customHeight="1" spans="1:28">
      <c r="A42" s="32">
        <v>2</v>
      </c>
      <c r="B42" s="33" t="s">
        <v>113</v>
      </c>
      <c r="C42" s="34" t="s">
        <v>104</v>
      </c>
      <c r="D42" s="33" t="s">
        <v>105</v>
      </c>
      <c r="E42" s="33" t="s">
        <v>105</v>
      </c>
      <c r="F42" s="34" t="s">
        <v>48</v>
      </c>
      <c r="G42" s="33" t="s">
        <v>114</v>
      </c>
      <c r="H42" s="35" t="s">
        <v>115</v>
      </c>
      <c r="I42" s="34">
        <v>2022</v>
      </c>
      <c r="J42" s="34">
        <v>2022</v>
      </c>
      <c r="K42" s="34" t="s">
        <v>108</v>
      </c>
      <c r="L42" s="33" t="s">
        <v>116</v>
      </c>
      <c r="M42" s="58"/>
      <c r="N42" s="58"/>
      <c r="O42" s="57">
        <v>31.7</v>
      </c>
      <c r="P42" s="58"/>
      <c r="Q42" s="58"/>
      <c r="R42" s="57"/>
      <c r="S42" s="57">
        <v>31.7</v>
      </c>
      <c r="T42" s="71">
        <v>31.7</v>
      </c>
      <c r="U42" s="35" t="s">
        <v>117</v>
      </c>
      <c r="V42" s="34" t="s">
        <v>110</v>
      </c>
      <c r="W42" s="35" t="s">
        <v>118</v>
      </c>
      <c r="X42" s="35" t="s">
        <v>118</v>
      </c>
      <c r="Y42" s="58"/>
      <c r="Z42" s="34" t="s">
        <v>45</v>
      </c>
      <c r="AA42" s="35" t="s">
        <v>118</v>
      </c>
      <c r="AB42" s="34" t="s">
        <v>119</v>
      </c>
    </row>
    <row r="43" customFormat="1" ht="70" customHeight="1" spans="1:28">
      <c r="A43" s="32">
        <v>3</v>
      </c>
      <c r="B43" s="33" t="s">
        <v>113</v>
      </c>
      <c r="C43" s="34" t="s">
        <v>104</v>
      </c>
      <c r="D43" s="33" t="s">
        <v>105</v>
      </c>
      <c r="E43" s="33" t="s">
        <v>105</v>
      </c>
      <c r="F43" s="34" t="s">
        <v>48</v>
      </c>
      <c r="G43" s="33" t="s">
        <v>114</v>
      </c>
      <c r="H43" s="35" t="s">
        <v>120</v>
      </c>
      <c r="I43" s="34">
        <v>2022</v>
      </c>
      <c r="J43" s="34">
        <v>2022</v>
      </c>
      <c r="K43" s="34"/>
      <c r="L43" s="33" t="s">
        <v>116</v>
      </c>
      <c r="M43" s="58"/>
      <c r="N43" s="58"/>
      <c r="O43" s="57">
        <v>1.925</v>
      </c>
      <c r="P43" s="58"/>
      <c r="Q43" s="58"/>
      <c r="R43" s="57"/>
      <c r="S43" s="57">
        <v>1.925</v>
      </c>
      <c r="T43" s="71">
        <v>1.925</v>
      </c>
      <c r="U43" s="34" t="s">
        <v>121</v>
      </c>
      <c r="V43" s="34" t="s">
        <v>110</v>
      </c>
      <c r="W43" s="35" t="s">
        <v>122</v>
      </c>
      <c r="X43" s="35" t="s">
        <v>122</v>
      </c>
      <c r="Y43" s="58"/>
      <c r="Z43" s="34" t="s">
        <v>45</v>
      </c>
      <c r="AA43" s="35" t="s">
        <v>122</v>
      </c>
      <c r="AB43" s="34" t="s">
        <v>123</v>
      </c>
    </row>
    <row r="44" customFormat="1" ht="70" customHeight="1" spans="1:28">
      <c r="A44" s="32">
        <v>4</v>
      </c>
      <c r="B44" s="33" t="s">
        <v>124</v>
      </c>
      <c r="C44" s="34" t="s">
        <v>104</v>
      </c>
      <c r="D44" s="33" t="s">
        <v>105</v>
      </c>
      <c r="E44" s="33" t="s">
        <v>105</v>
      </c>
      <c r="F44" s="34" t="s">
        <v>77</v>
      </c>
      <c r="G44" s="33" t="s">
        <v>125</v>
      </c>
      <c r="H44" s="35" t="s">
        <v>120</v>
      </c>
      <c r="I44" s="34">
        <v>2022</v>
      </c>
      <c r="J44" s="34">
        <v>2022</v>
      </c>
      <c r="K44" s="34"/>
      <c r="L44" s="33" t="s">
        <v>116</v>
      </c>
      <c r="M44" s="58"/>
      <c r="N44" s="58"/>
      <c r="O44" s="57">
        <v>1.925</v>
      </c>
      <c r="P44" s="58"/>
      <c r="Q44" s="58"/>
      <c r="R44" s="57"/>
      <c r="S44" s="57">
        <v>1.925</v>
      </c>
      <c r="T44" s="71">
        <v>1.925</v>
      </c>
      <c r="U44" s="34" t="s">
        <v>121</v>
      </c>
      <c r="V44" s="34" t="s">
        <v>110</v>
      </c>
      <c r="W44" s="35" t="s">
        <v>126</v>
      </c>
      <c r="X44" s="35" t="s">
        <v>126</v>
      </c>
      <c r="Y44" s="58"/>
      <c r="Z44" s="34" t="s">
        <v>45</v>
      </c>
      <c r="AA44" s="35" t="s">
        <v>126</v>
      </c>
      <c r="AB44" s="34" t="s">
        <v>127</v>
      </c>
    </row>
    <row r="45" customFormat="1" ht="39" customHeight="1" spans="1:28">
      <c r="A45" s="32">
        <v>5</v>
      </c>
      <c r="B45" s="21" t="s">
        <v>128</v>
      </c>
      <c r="C45" s="21" t="s">
        <v>129</v>
      </c>
      <c r="D45" s="21" t="s">
        <v>66</v>
      </c>
      <c r="E45" s="21" t="s">
        <v>49</v>
      </c>
      <c r="F45" s="21" t="s">
        <v>66</v>
      </c>
      <c r="G45" s="21">
        <v>0.352</v>
      </c>
      <c r="H45" s="21" t="s">
        <v>130</v>
      </c>
      <c r="I45" s="21" t="s">
        <v>40</v>
      </c>
      <c r="J45" s="21" t="s">
        <v>40</v>
      </c>
      <c r="K45" s="21" t="s">
        <v>41</v>
      </c>
      <c r="L45" s="21"/>
      <c r="M45" s="21">
        <v>0.352</v>
      </c>
      <c r="N45" s="21"/>
      <c r="O45" s="21"/>
      <c r="P45" s="21"/>
      <c r="Q45" s="21"/>
      <c r="R45" s="21"/>
      <c r="S45" s="21">
        <v>0.352</v>
      </c>
      <c r="T45" s="69">
        <v>0.352</v>
      </c>
      <c r="U45" s="21" t="s">
        <v>34</v>
      </c>
      <c r="V45" s="21" t="s">
        <v>131</v>
      </c>
      <c r="W45" s="21" t="s">
        <v>132</v>
      </c>
      <c r="X45" s="21" t="s">
        <v>133</v>
      </c>
      <c r="Y45" s="21"/>
      <c r="Z45" s="21" t="s">
        <v>45</v>
      </c>
      <c r="AA45" s="21" t="s">
        <v>132</v>
      </c>
      <c r="AB45" s="21" t="s">
        <v>134</v>
      </c>
    </row>
    <row r="46" s="5" customFormat="1" ht="36" customHeight="1" spans="1:28">
      <c r="A46" s="32">
        <v>6</v>
      </c>
      <c r="B46" s="36" t="s">
        <v>135</v>
      </c>
      <c r="C46" s="36" t="s">
        <v>136</v>
      </c>
      <c r="D46" s="37" t="s">
        <v>137</v>
      </c>
      <c r="E46" s="38" t="s">
        <v>138</v>
      </c>
      <c r="F46" s="36" t="s">
        <v>79</v>
      </c>
      <c r="G46" s="36" t="s">
        <v>139</v>
      </c>
      <c r="H46" s="39" t="s">
        <v>140</v>
      </c>
      <c r="I46" s="38">
        <v>2021</v>
      </c>
      <c r="J46" s="38">
        <v>2021</v>
      </c>
      <c r="K46" s="38" t="s">
        <v>141</v>
      </c>
      <c r="L46" s="39" t="s">
        <v>142</v>
      </c>
      <c r="M46" s="59">
        <v>170.01</v>
      </c>
      <c r="N46" s="59"/>
      <c r="O46" s="59"/>
      <c r="P46" s="59"/>
      <c r="Q46" s="59"/>
      <c r="R46" s="59"/>
      <c r="S46" s="72">
        <f>M46+N46+O46+P46+Q46+R46</f>
        <v>170.01</v>
      </c>
      <c r="T46" s="40">
        <v>170.0049</v>
      </c>
      <c r="U46" s="38" t="s">
        <v>34</v>
      </c>
      <c r="V46" s="38" t="s">
        <v>131</v>
      </c>
      <c r="W46" s="38" t="s">
        <v>143</v>
      </c>
      <c r="X46" s="36" t="s">
        <v>143</v>
      </c>
      <c r="Y46" s="38"/>
      <c r="Z46" s="38" t="s">
        <v>45</v>
      </c>
      <c r="AA46" s="40" t="s">
        <v>144</v>
      </c>
      <c r="AB46" s="36" t="s">
        <v>145</v>
      </c>
    </row>
    <row r="47" s="5" customFormat="1" ht="36" customHeight="1" spans="1:28">
      <c r="A47" s="32">
        <v>7</v>
      </c>
      <c r="B47" s="40" t="s">
        <v>146</v>
      </c>
      <c r="C47" s="36" t="s">
        <v>136</v>
      </c>
      <c r="D47" s="37" t="s">
        <v>137</v>
      </c>
      <c r="E47" s="38" t="s">
        <v>138</v>
      </c>
      <c r="F47" s="36" t="s">
        <v>79</v>
      </c>
      <c r="G47" s="36" t="s">
        <v>147</v>
      </c>
      <c r="H47" s="39" t="s">
        <v>148</v>
      </c>
      <c r="I47" s="38">
        <v>2021</v>
      </c>
      <c r="J47" s="38">
        <v>2021</v>
      </c>
      <c r="K47" s="38" t="s">
        <v>141</v>
      </c>
      <c r="L47" s="39" t="s">
        <v>149</v>
      </c>
      <c r="M47" s="60"/>
      <c r="N47" s="60"/>
      <c r="O47" s="60"/>
      <c r="P47" s="60">
        <v>125.11</v>
      </c>
      <c r="Q47" s="60"/>
      <c r="R47" s="60"/>
      <c r="S47" s="72">
        <f t="shared" ref="S47:S78" si="4">M47+N47+O47+P47+Q47+R47</f>
        <v>125.11</v>
      </c>
      <c r="T47" s="40">
        <v>125.1029</v>
      </c>
      <c r="U47" s="38" t="s">
        <v>34</v>
      </c>
      <c r="V47" s="38" t="s">
        <v>131</v>
      </c>
      <c r="W47" s="38" t="s">
        <v>150</v>
      </c>
      <c r="X47" s="36" t="s">
        <v>150</v>
      </c>
      <c r="Y47" s="38"/>
      <c r="Z47" s="38" t="s">
        <v>45</v>
      </c>
      <c r="AA47" s="40" t="s">
        <v>151</v>
      </c>
      <c r="AB47" s="36" t="s">
        <v>152</v>
      </c>
    </row>
    <row r="48" s="5" customFormat="1" ht="36" customHeight="1" spans="1:28">
      <c r="A48" s="32">
        <v>8</v>
      </c>
      <c r="B48" s="41" t="s">
        <v>153</v>
      </c>
      <c r="C48" s="42" t="s">
        <v>154</v>
      </c>
      <c r="D48" s="43" t="s">
        <v>137</v>
      </c>
      <c r="E48" s="44" t="s">
        <v>138</v>
      </c>
      <c r="F48" s="41" t="s">
        <v>79</v>
      </c>
      <c r="G48" s="42" t="s">
        <v>155</v>
      </c>
      <c r="H48" s="45" t="s">
        <v>156</v>
      </c>
      <c r="I48" s="44">
        <v>2021</v>
      </c>
      <c r="J48" s="44">
        <v>2021</v>
      </c>
      <c r="K48" s="38" t="s">
        <v>141</v>
      </c>
      <c r="L48" s="45" t="s">
        <v>142</v>
      </c>
      <c r="M48" s="46">
        <v>128.550278</v>
      </c>
      <c r="N48" s="61"/>
      <c r="O48" s="61"/>
      <c r="P48" s="61"/>
      <c r="Q48" s="61"/>
      <c r="R48" s="61"/>
      <c r="S48" s="72">
        <f t="shared" si="4"/>
        <v>128.550278</v>
      </c>
      <c r="T48" s="47">
        <v>128.550278</v>
      </c>
      <c r="U48" s="44" t="s">
        <v>34</v>
      </c>
      <c r="V48" s="44" t="s">
        <v>131</v>
      </c>
      <c r="W48" s="42" t="s">
        <v>155</v>
      </c>
      <c r="X48" s="42" t="s">
        <v>155</v>
      </c>
      <c r="Y48" s="44"/>
      <c r="Z48" s="44" t="s">
        <v>45</v>
      </c>
      <c r="AA48" s="83" t="s">
        <v>157</v>
      </c>
      <c r="AB48" s="84" t="s">
        <v>158</v>
      </c>
    </row>
    <row r="49" s="5" customFormat="1" ht="36" customHeight="1" spans="1:28">
      <c r="A49" s="32">
        <v>9</v>
      </c>
      <c r="B49" s="46" t="s">
        <v>159</v>
      </c>
      <c r="C49" s="42" t="s">
        <v>136</v>
      </c>
      <c r="D49" s="43" t="s">
        <v>137</v>
      </c>
      <c r="E49" s="44" t="s">
        <v>138</v>
      </c>
      <c r="F49" s="46" t="s">
        <v>98</v>
      </c>
      <c r="G49" s="46" t="s">
        <v>160</v>
      </c>
      <c r="H49" s="45" t="s">
        <v>161</v>
      </c>
      <c r="I49" s="44">
        <v>2022</v>
      </c>
      <c r="J49" s="44">
        <v>2022</v>
      </c>
      <c r="K49" s="38" t="s">
        <v>141</v>
      </c>
      <c r="L49" s="62" t="s">
        <v>162</v>
      </c>
      <c r="M49" s="61"/>
      <c r="N49" s="61"/>
      <c r="O49" s="61"/>
      <c r="P49" s="46">
        <v>279.5</v>
      </c>
      <c r="Q49" s="61"/>
      <c r="R49" s="61"/>
      <c r="S49" s="72">
        <f t="shared" si="4"/>
        <v>279.5</v>
      </c>
      <c r="T49" s="47">
        <v>266.3178</v>
      </c>
      <c r="U49" s="44" t="s">
        <v>34</v>
      </c>
      <c r="V49" s="44" t="s">
        <v>131</v>
      </c>
      <c r="W49" s="46" t="s">
        <v>160</v>
      </c>
      <c r="X49" s="46" t="s">
        <v>160</v>
      </c>
      <c r="Y49" s="44"/>
      <c r="Z49" s="44" t="s">
        <v>45</v>
      </c>
      <c r="AA49" s="83" t="s">
        <v>163</v>
      </c>
      <c r="AB49" s="44" t="s">
        <v>164</v>
      </c>
    </row>
    <row r="50" s="5" customFormat="1" ht="36" customHeight="1" spans="1:28">
      <c r="A50" s="32">
        <v>10</v>
      </c>
      <c r="B50" s="36" t="s">
        <v>165</v>
      </c>
      <c r="C50" s="36" t="s">
        <v>166</v>
      </c>
      <c r="D50" s="37" t="s">
        <v>137</v>
      </c>
      <c r="E50" s="38" t="s">
        <v>138</v>
      </c>
      <c r="F50" s="36" t="s">
        <v>77</v>
      </c>
      <c r="G50" s="36" t="s">
        <v>167</v>
      </c>
      <c r="H50" s="39" t="s">
        <v>168</v>
      </c>
      <c r="I50" s="38">
        <v>2022</v>
      </c>
      <c r="J50" s="38">
        <v>2022</v>
      </c>
      <c r="K50" s="38" t="s">
        <v>141</v>
      </c>
      <c r="L50" s="39" t="s">
        <v>169</v>
      </c>
      <c r="M50" s="36">
        <v>296.9</v>
      </c>
      <c r="N50" s="60"/>
      <c r="O50" s="60"/>
      <c r="P50" s="60"/>
      <c r="Q50" s="60"/>
      <c r="R50" s="60"/>
      <c r="S50" s="72">
        <f t="shared" si="4"/>
        <v>296.9</v>
      </c>
      <c r="T50" s="40">
        <v>296.8151</v>
      </c>
      <c r="U50" s="38" t="s">
        <v>34</v>
      </c>
      <c r="V50" s="38" t="s">
        <v>131</v>
      </c>
      <c r="W50" s="36" t="s">
        <v>167</v>
      </c>
      <c r="X50" s="36" t="s">
        <v>167</v>
      </c>
      <c r="Y50" s="38"/>
      <c r="Z50" s="38" t="s">
        <v>45</v>
      </c>
      <c r="AA50" s="36" t="s">
        <v>170</v>
      </c>
      <c r="AB50" s="38" t="s">
        <v>171</v>
      </c>
    </row>
    <row r="51" s="5" customFormat="1" ht="36" customHeight="1" spans="1:28">
      <c r="A51" s="32">
        <v>11</v>
      </c>
      <c r="B51" s="47" t="s">
        <v>172</v>
      </c>
      <c r="C51" s="42" t="s">
        <v>136</v>
      </c>
      <c r="D51" s="43" t="s">
        <v>137</v>
      </c>
      <c r="E51" s="44" t="s">
        <v>138</v>
      </c>
      <c r="F51" s="47" t="s">
        <v>77</v>
      </c>
      <c r="G51" s="47" t="s">
        <v>173</v>
      </c>
      <c r="H51" s="45" t="s">
        <v>174</v>
      </c>
      <c r="I51" s="44">
        <v>2022</v>
      </c>
      <c r="J51" s="44">
        <v>2022</v>
      </c>
      <c r="K51" s="38" t="s">
        <v>141</v>
      </c>
      <c r="L51" s="45" t="s">
        <v>175</v>
      </c>
      <c r="M51" s="63">
        <v>216.4</v>
      </c>
      <c r="N51" s="61"/>
      <c r="O51" s="61"/>
      <c r="P51" s="61"/>
      <c r="Q51" s="61"/>
      <c r="R51" s="61"/>
      <c r="S51" s="72">
        <f t="shared" si="4"/>
        <v>216.4</v>
      </c>
      <c r="T51" s="47">
        <v>210.2276</v>
      </c>
      <c r="U51" s="44" t="s">
        <v>34</v>
      </c>
      <c r="V51" s="44" t="s">
        <v>131</v>
      </c>
      <c r="W51" s="47" t="s">
        <v>173</v>
      </c>
      <c r="X51" s="47" t="s">
        <v>173</v>
      </c>
      <c r="Y51" s="44"/>
      <c r="Z51" s="44" t="s">
        <v>45</v>
      </c>
      <c r="AA51" s="83" t="s">
        <v>176</v>
      </c>
      <c r="AB51" s="22" t="s">
        <v>177</v>
      </c>
    </row>
    <row r="52" s="5" customFormat="1" ht="36" customHeight="1" spans="1:28">
      <c r="A52" s="32">
        <v>12</v>
      </c>
      <c r="B52" s="40" t="s">
        <v>178</v>
      </c>
      <c r="C52" s="36" t="s">
        <v>166</v>
      </c>
      <c r="D52" s="37" t="s">
        <v>137</v>
      </c>
      <c r="E52" s="38" t="s">
        <v>138</v>
      </c>
      <c r="F52" s="36" t="s">
        <v>82</v>
      </c>
      <c r="G52" s="36" t="s">
        <v>179</v>
      </c>
      <c r="H52" s="39" t="s">
        <v>180</v>
      </c>
      <c r="I52" s="38">
        <v>2022</v>
      </c>
      <c r="J52" s="38">
        <v>2022</v>
      </c>
      <c r="K52" s="38" t="s">
        <v>141</v>
      </c>
      <c r="L52" s="60" t="s">
        <v>175</v>
      </c>
      <c r="M52" s="39">
        <v>218.8</v>
      </c>
      <c r="N52" s="59"/>
      <c r="O52" s="59"/>
      <c r="P52" s="59"/>
      <c r="Q52" s="59"/>
      <c r="R52" s="59"/>
      <c r="S52" s="72">
        <f t="shared" si="4"/>
        <v>218.8</v>
      </c>
      <c r="T52" s="40">
        <v>218.229816</v>
      </c>
      <c r="U52" s="38" t="s">
        <v>34</v>
      </c>
      <c r="V52" s="38" t="s">
        <v>131</v>
      </c>
      <c r="W52" s="36" t="s">
        <v>181</v>
      </c>
      <c r="X52" s="36" t="s">
        <v>181</v>
      </c>
      <c r="Y52" s="38"/>
      <c r="Z52" s="38" t="s">
        <v>45</v>
      </c>
      <c r="AA52" s="36" t="s">
        <v>182</v>
      </c>
      <c r="AB52" s="36" t="s">
        <v>183</v>
      </c>
    </row>
    <row r="53" s="5" customFormat="1" ht="36" customHeight="1" spans="1:28">
      <c r="A53" s="32">
        <v>13</v>
      </c>
      <c r="B53" s="48" t="s">
        <v>184</v>
      </c>
      <c r="C53" s="36" t="s">
        <v>166</v>
      </c>
      <c r="D53" s="37" t="s">
        <v>137</v>
      </c>
      <c r="E53" s="38" t="s">
        <v>138</v>
      </c>
      <c r="F53" s="48" t="s">
        <v>70</v>
      </c>
      <c r="G53" s="48" t="s">
        <v>185</v>
      </c>
      <c r="H53" s="39" t="s">
        <v>186</v>
      </c>
      <c r="I53" s="38">
        <v>2022</v>
      </c>
      <c r="J53" s="38">
        <v>2022</v>
      </c>
      <c r="K53" s="38" t="s">
        <v>141</v>
      </c>
      <c r="L53" s="48" t="s">
        <v>162</v>
      </c>
      <c r="M53" s="59"/>
      <c r="N53" s="59"/>
      <c r="O53" s="59"/>
      <c r="P53" s="48">
        <v>233.3</v>
      </c>
      <c r="Q53" s="59"/>
      <c r="R53" s="59"/>
      <c r="S53" s="72">
        <f t="shared" si="4"/>
        <v>233.3</v>
      </c>
      <c r="T53" s="40">
        <v>233.2454</v>
      </c>
      <c r="U53" s="38" t="s">
        <v>34</v>
      </c>
      <c r="V53" s="38" t="s">
        <v>131</v>
      </c>
      <c r="W53" s="48" t="s">
        <v>185</v>
      </c>
      <c r="X53" s="48" t="s">
        <v>185</v>
      </c>
      <c r="Y53" s="38"/>
      <c r="Z53" s="38" t="s">
        <v>45</v>
      </c>
      <c r="AA53" s="36" t="s">
        <v>187</v>
      </c>
      <c r="AB53" s="36" t="s">
        <v>188</v>
      </c>
    </row>
    <row r="54" s="5" customFormat="1" ht="36" customHeight="1" spans="1:28">
      <c r="A54" s="32">
        <v>14</v>
      </c>
      <c r="B54" s="48" t="s">
        <v>189</v>
      </c>
      <c r="C54" s="36" t="s">
        <v>166</v>
      </c>
      <c r="D54" s="37" t="s">
        <v>137</v>
      </c>
      <c r="E54" s="38" t="s">
        <v>138</v>
      </c>
      <c r="F54" s="48" t="s">
        <v>70</v>
      </c>
      <c r="G54" s="48" t="s">
        <v>190</v>
      </c>
      <c r="H54" s="39" t="s">
        <v>191</v>
      </c>
      <c r="I54" s="38">
        <v>2022</v>
      </c>
      <c r="J54" s="38">
        <v>2022</v>
      </c>
      <c r="K54" s="38" t="s">
        <v>141</v>
      </c>
      <c r="L54" s="64" t="s">
        <v>162</v>
      </c>
      <c r="M54" s="59"/>
      <c r="N54" s="59"/>
      <c r="O54" s="59"/>
      <c r="P54" s="48">
        <v>91.0744545454545</v>
      </c>
      <c r="Q54" s="59"/>
      <c r="R54" s="59"/>
      <c r="S54" s="72">
        <f t="shared" si="4"/>
        <v>91.0744545454545</v>
      </c>
      <c r="T54" s="40">
        <v>91.0497314379545</v>
      </c>
      <c r="U54" s="38" t="s">
        <v>34</v>
      </c>
      <c r="V54" s="38" t="s">
        <v>131</v>
      </c>
      <c r="W54" s="48" t="s">
        <v>192</v>
      </c>
      <c r="X54" s="48" t="s">
        <v>192</v>
      </c>
      <c r="Y54" s="38"/>
      <c r="Z54" s="38" t="s">
        <v>45</v>
      </c>
      <c r="AA54" s="36" t="s">
        <v>193</v>
      </c>
      <c r="AB54" s="38" t="s">
        <v>194</v>
      </c>
    </row>
    <row r="55" s="5" customFormat="1" ht="36" customHeight="1" spans="1:28">
      <c r="A55" s="32">
        <v>15</v>
      </c>
      <c r="B55" s="48" t="s">
        <v>189</v>
      </c>
      <c r="C55" s="36" t="s">
        <v>166</v>
      </c>
      <c r="D55" s="37" t="s">
        <v>137</v>
      </c>
      <c r="E55" s="38" t="s">
        <v>138</v>
      </c>
      <c r="F55" s="48" t="s">
        <v>70</v>
      </c>
      <c r="G55" s="48" t="s">
        <v>195</v>
      </c>
      <c r="H55" s="39" t="s">
        <v>196</v>
      </c>
      <c r="I55" s="38">
        <v>2022</v>
      </c>
      <c r="J55" s="38">
        <v>2022</v>
      </c>
      <c r="K55" s="38" t="s">
        <v>141</v>
      </c>
      <c r="L55" s="64" t="s">
        <v>162</v>
      </c>
      <c r="M55" s="59"/>
      <c r="N55" s="59"/>
      <c r="O55" s="59"/>
      <c r="P55" s="48">
        <v>191.725545454545</v>
      </c>
      <c r="Q55" s="59"/>
      <c r="R55" s="59"/>
      <c r="S55" s="72">
        <f t="shared" si="4"/>
        <v>191.725545454545</v>
      </c>
      <c r="T55" s="40">
        <v>191.673499562045</v>
      </c>
      <c r="U55" s="38" t="s">
        <v>34</v>
      </c>
      <c r="V55" s="38" t="s">
        <v>131</v>
      </c>
      <c r="W55" s="48" t="s">
        <v>197</v>
      </c>
      <c r="X55" s="48" t="s">
        <v>197</v>
      </c>
      <c r="Y55" s="38"/>
      <c r="Z55" s="38" t="s">
        <v>45</v>
      </c>
      <c r="AA55" s="36" t="s">
        <v>198</v>
      </c>
      <c r="AB55" s="38" t="s">
        <v>199</v>
      </c>
    </row>
    <row r="56" s="5" customFormat="1" ht="36" customHeight="1" spans="1:28">
      <c r="A56" s="32">
        <v>16</v>
      </c>
      <c r="B56" s="48" t="s">
        <v>200</v>
      </c>
      <c r="C56" s="36" t="s">
        <v>166</v>
      </c>
      <c r="D56" s="37" t="s">
        <v>137</v>
      </c>
      <c r="E56" s="38" t="s">
        <v>138</v>
      </c>
      <c r="F56" s="48" t="s">
        <v>70</v>
      </c>
      <c r="G56" s="48" t="s">
        <v>201</v>
      </c>
      <c r="H56" s="39" t="s">
        <v>202</v>
      </c>
      <c r="I56" s="38">
        <v>2022</v>
      </c>
      <c r="J56" s="38">
        <v>2022</v>
      </c>
      <c r="K56" s="38" t="s">
        <v>141</v>
      </c>
      <c r="L56" s="64" t="s">
        <v>162</v>
      </c>
      <c r="M56" s="59"/>
      <c r="N56" s="59"/>
      <c r="O56" s="59"/>
      <c r="P56" s="48">
        <v>190.6</v>
      </c>
      <c r="Q56" s="59"/>
      <c r="R56" s="59"/>
      <c r="S56" s="72">
        <f t="shared" si="4"/>
        <v>190.6</v>
      </c>
      <c r="T56" s="40">
        <v>190.529899</v>
      </c>
      <c r="U56" s="38" t="s">
        <v>34</v>
      </c>
      <c r="V56" s="38" t="s">
        <v>131</v>
      </c>
      <c r="W56" s="48" t="s">
        <v>201</v>
      </c>
      <c r="X56" s="48" t="s">
        <v>201</v>
      </c>
      <c r="Y56" s="38"/>
      <c r="Z56" s="38" t="s">
        <v>45</v>
      </c>
      <c r="AA56" s="36" t="s">
        <v>203</v>
      </c>
      <c r="AB56" s="36" t="s">
        <v>204</v>
      </c>
    </row>
    <row r="57" s="5" customFormat="1" ht="36" customHeight="1" spans="1:28">
      <c r="A57" s="32">
        <v>17</v>
      </c>
      <c r="B57" s="47" t="s">
        <v>205</v>
      </c>
      <c r="C57" s="42" t="s">
        <v>136</v>
      </c>
      <c r="D57" s="43" t="s">
        <v>137</v>
      </c>
      <c r="E57" s="44" t="s">
        <v>138</v>
      </c>
      <c r="F57" s="47" t="s">
        <v>76</v>
      </c>
      <c r="G57" s="47" t="s">
        <v>206</v>
      </c>
      <c r="H57" s="45" t="s">
        <v>207</v>
      </c>
      <c r="I57" s="44">
        <v>2022</v>
      </c>
      <c r="J57" s="44">
        <v>2022</v>
      </c>
      <c r="K57" s="38" t="s">
        <v>141</v>
      </c>
      <c r="L57" s="45" t="s">
        <v>175</v>
      </c>
      <c r="M57" s="63">
        <v>140.3</v>
      </c>
      <c r="N57" s="61"/>
      <c r="O57" s="61"/>
      <c r="P57" s="61"/>
      <c r="Q57" s="61"/>
      <c r="R57" s="61"/>
      <c r="S57" s="72">
        <f t="shared" si="4"/>
        <v>140.3</v>
      </c>
      <c r="T57" s="47">
        <v>140.255007</v>
      </c>
      <c r="U57" s="44" t="s">
        <v>34</v>
      </c>
      <c r="V57" s="44" t="s">
        <v>131</v>
      </c>
      <c r="W57" s="47" t="s">
        <v>206</v>
      </c>
      <c r="X57" s="47" t="s">
        <v>206</v>
      </c>
      <c r="Y57" s="44"/>
      <c r="Z57" s="44" t="s">
        <v>45</v>
      </c>
      <c r="AA57" s="83" t="s">
        <v>208</v>
      </c>
      <c r="AB57" s="22" t="s">
        <v>209</v>
      </c>
    </row>
    <row r="58" s="5" customFormat="1" ht="36" customHeight="1" spans="1:28">
      <c r="A58" s="32">
        <v>18</v>
      </c>
      <c r="B58" s="47" t="s">
        <v>210</v>
      </c>
      <c r="C58" s="42" t="s">
        <v>136</v>
      </c>
      <c r="D58" s="43" t="s">
        <v>137</v>
      </c>
      <c r="E58" s="44" t="s">
        <v>138</v>
      </c>
      <c r="F58" s="47" t="s">
        <v>76</v>
      </c>
      <c r="G58" s="47" t="s">
        <v>206</v>
      </c>
      <c r="H58" s="45" t="s">
        <v>211</v>
      </c>
      <c r="I58" s="44">
        <v>2022</v>
      </c>
      <c r="J58" s="44">
        <v>2022</v>
      </c>
      <c r="K58" s="38" t="s">
        <v>141</v>
      </c>
      <c r="L58" s="45" t="s">
        <v>175</v>
      </c>
      <c r="M58" s="63">
        <v>240</v>
      </c>
      <c r="N58" s="61"/>
      <c r="O58" s="61"/>
      <c r="P58" s="61"/>
      <c r="Q58" s="61"/>
      <c r="R58" s="61"/>
      <c r="S58" s="72">
        <f t="shared" si="4"/>
        <v>240</v>
      </c>
      <c r="T58" s="47">
        <v>239.825963</v>
      </c>
      <c r="U58" s="44" t="s">
        <v>34</v>
      </c>
      <c r="V58" s="44" t="s">
        <v>131</v>
      </c>
      <c r="W58" s="47" t="s">
        <v>206</v>
      </c>
      <c r="X58" s="47" t="s">
        <v>206</v>
      </c>
      <c r="Y58" s="44"/>
      <c r="Z58" s="44" t="s">
        <v>45</v>
      </c>
      <c r="AA58" s="83" t="s">
        <v>208</v>
      </c>
      <c r="AB58" s="22" t="s">
        <v>209</v>
      </c>
    </row>
    <row r="59" s="5" customFormat="1" ht="36" customHeight="1" spans="1:28">
      <c r="A59" s="32">
        <v>19</v>
      </c>
      <c r="B59" s="41" t="s">
        <v>212</v>
      </c>
      <c r="C59" s="42" t="s">
        <v>154</v>
      </c>
      <c r="D59" s="43" t="s">
        <v>137</v>
      </c>
      <c r="E59" s="44" t="s">
        <v>138</v>
      </c>
      <c r="F59" s="41" t="s">
        <v>76</v>
      </c>
      <c r="G59" s="42" t="s">
        <v>213</v>
      </c>
      <c r="H59" s="45" t="s">
        <v>214</v>
      </c>
      <c r="I59" s="44">
        <v>2021</v>
      </c>
      <c r="J59" s="44">
        <v>2021</v>
      </c>
      <c r="K59" s="38" t="s">
        <v>141</v>
      </c>
      <c r="L59" s="45" t="s">
        <v>142</v>
      </c>
      <c r="M59" s="65">
        <v>73.526154</v>
      </c>
      <c r="N59" s="65"/>
      <c r="O59" s="65"/>
      <c r="P59" s="65"/>
      <c r="Q59" s="65"/>
      <c r="R59" s="65"/>
      <c r="S59" s="72">
        <f t="shared" si="4"/>
        <v>73.526154</v>
      </c>
      <c r="T59" s="73">
        <v>73.5262</v>
      </c>
      <c r="U59" s="44" t="s">
        <v>34</v>
      </c>
      <c r="V59" s="44" t="s">
        <v>131</v>
      </c>
      <c r="W59" s="42" t="s">
        <v>213</v>
      </c>
      <c r="X59" s="42" t="s">
        <v>213</v>
      </c>
      <c r="Y59" s="44"/>
      <c r="Z59" s="44" t="s">
        <v>45</v>
      </c>
      <c r="AA59" s="83" t="s">
        <v>215</v>
      </c>
      <c r="AB59" s="85" t="s">
        <v>216</v>
      </c>
    </row>
    <row r="60" s="5" customFormat="1" ht="36" customHeight="1" spans="1:28">
      <c r="A60" s="32">
        <v>20</v>
      </c>
      <c r="B60" s="40" t="s">
        <v>217</v>
      </c>
      <c r="C60" s="36" t="s">
        <v>136</v>
      </c>
      <c r="D60" s="37" t="s">
        <v>137</v>
      </c>
      <c r="E60" s="38" t="s">
        <v>138</v>
      </c>
      <c r="F60" s="36" t="s">
        <v>65</v>
      </c>
      <c r="G60" s="36" t="s">
        <v>218</v>
      </c>
      <c r="H60" s="39" t="s">
        <v>219</v>
      </c>
      <c r="I60" s="38">
        <v>2021</v>
      </c>
      <c r="J60" s="38">
        <v>2021</v>
      </c>
      <c r="K60" s="38" t="s">
        <v>141</v>
      </c>
      <c r="L60" s="39" t="s">
        <v>149</v>
      </c>
      <c r="M60" s="60"/>
      <c r="N60" s="60"/>
      <c r="O60" s="60"/>
      <c r="P60" s="60">
        <v>143.5</v>
      </c>
      <c r="Q60" s="60"/>
      <c r="R60" s="60"/>
      <c r="S60" s="72">
        <f t="shared" si="4"/>
        <v>143.5</v>
      </c>
      <c r="T60" s="40">
        <v>143.4847</v>
      </c>
      <c r="U60" s="38" t="s">
        <v>34</v>
      </c>
      <c r="V60" s="38" t="s">
        <v>131</v>
      </c>
      <c r="W60" s="38" t="s">
        <v>220</v>
      </c>
      <c r="X60" s="36" t="s">
        <v>220</v>
      </c>
      <c r="Y60" s="38"/>
      <c r="Z60" s="38" t="s">
        <v>45</v>
      </c>
      <c r="AA60" s="36" t="s">
        <v>221</v>
      </c>
      <c r="AB60" s="36" t="s">
        <v>222</v>
      </c>
    </row>
    <row r="61" s="5" customFormat="1" ht="36" customHeight="1" spans="1:28">
      <c r="A61" s="32">
        <v>21</v>
      </c>
      <c r="B61" s="48" t="s">
        <v>223</v>
      </c>
      <c r="C61" s="36" t="s">
        <v>166</v>
      </c>
      <c r="D61" s="37" t="s">
        <v>137</v>
      </c>
      <c r="E61" s="38" t="s">
        <v>138</v>
      </c>
      <c r="F61" s="48" t="s">
        <v>65</v>
      </c>
      <c r="G61" s="48" t="s">
        <v>224</v>
      </c>
      <c r="H61" s="39" t="s">
        <v>225</v>
      </c>
      <c r="I61" s="38">
        <v>2022</v>
      </c>
      <c r="J61" s="38">
        <v>2022</v>
      </c>
      <c r="K61" s="38" t="s">
        <v>141</v>
      </c>
      <c r="L61" s="64" t="s">
        <v>162</v>
      </c>
      <c r="M61" s="59"/>
      <c r="N61" s="59"/>
      <c r="O61" s="59"/>
      <c r="P61" s="48">
        <v>142.2</v>
      </c>
      <c r="Q61" s="59"/>
      <c r="R61" s="59"/>
      <c r="S61" s="72">
        <f t="shared" si="4"/>
        <v>142.2</v>
      </c>
      <c r="T61" s="40">
        <v>142.177049</v>
      </c>
      <c r="U61" s="38" t="s">
        <v>34</v>
      </c>
      <c r="V61" s="38" t="s">
        <v>131</v>
      </c>
      <c r="W61" s="48" t="s">
        <v>224</v>
      </c>
      <c r="X61" s="48" t="s">
        <v>224</v>
      </c>
      <c r="Y61" s="38"/>
      <c r="Z61" s="38" t="s">
        <v>45</v>
      </c>
      <c r="AA61" s="48" t="s">
        <v>226</v>
      </c>
      <c r="AB61" s="38" t="s">
        <v>227</v>
      </c>
    </row>
    <row r="62" s="5" customFormat="1" ht="36" customHeight="1" spans="1:28">
      <c r="A62" s="32">
        <v>22</v>
      </c>
      <c r="B62" s="40" t="s">
        <v>228</v>
      </c>
      <c r="C62" s="36" t="s">
        <v>166</v>
      </c>
      <c r="D62" s="37" t="s">
        <v>137</v>
      </c>
      <c r="E62" s="38" t="s">
        <v>138</v>
      </c>
      <c r="F62" s="36" t="s">
        <v>65</v>
      </c>
      <c r="G62" s="36" t="s">
        <v>229</v>
      </c>
      <c r="H62" s="39" t="s">
        <v>230</v>
      </c>
      <c r="I62" s="38">
        <v>2022</v>
      </c>
      <c r="J62" s="38">
        <v>2022</v>
      </c>
      <c r="K62" s="38" t="s">
        <v>141</v>
      </c>
      <c r="L62" s="60" t="s">
        <v>175</v>
      </c>
      <c r="M62" s="66">
        <v>46.7</v>
      </c>
      <c r="N62" s="59"/>
      <c r="O62" s="59"/>
      <c r="P62" s="59"/>
      <c r="Q62" s="59"/>
      <c r="R62" s="59"/>
      <c r="S62" s="72">
        <f t="shared" si="4"/>
        <v>46.7</v>
      </c>
      <c r="T62" s="40">
        <v>46.6334</v>
      </c>
      <c r="U62" s="38" t="s">
        <v>34</v>
      </c>
      <c r="V62" s="38" t="s">
        <v>131</v>
      </c>
      <c r="W62" s="36" t="s">
        <v>231</v>
      </c>
      <c r="X62" s="36" t="s">
        <v>231</v>
      </c>
      <c r="Y62" s="38"/>
      <c r="Z62" s="38" t="s">
        <v>45</v>
      </c>
      <c r="AA62" s="36" t="s">
        <v>232</v>
      </c>
      <c r="AB62" s="36" t="s">
        <v>233</v>
      </c>
    </row>
    <row r="63" s="5" customFormat="1" ht="36" customHeight="1" spans="1:28">
      <c r="A63" s="32">
        <v>23</v>
      </c>
      <c r="B63" s="41" t="s">
        <v>234</v>
      </c>
      <c r="C63" s="42" t="s">
        <v>154</v>
      </c>
      <c r="D63" s="43" t="s">
        <v>137</v>
      </c>
      <c r="E63" s="44" t="s">
        <v>138</v>
      </c>
      <c r="F63" s="41" t="s">
        <v>65</v>
      </c>
      <c r="G63" s="46" t="s">
        <v>235</v>
      </c>
      <c r="H63" s="45" t="s">
        <v>236</v>
      </c>
      <c r="I63" s="44">
        <v>2021</v>
      </c>
      <c r="J63" s="44">
        <v>2021</v>
      </c>
      <c r="K63" s="38" t="s">
        <v>141</v>
      </c>
      <c r="L63" s="45" t="s">
        <v>142</v>
      </c>
      <c r="M63" s="61">
        <v>24.005031</v>
      </c>
      <c r="N63" s="61"/>
      <c r="O63" s="61"/>
      <c r="P63" s="61"/>
      <c r="Q63" s="61"/>
      <c r="R63" s="61"/>
      <c r="S63" s="72">
        <f t="shared" si="4"/>
        <v>24.005031</v>
      </c>
      <c r="T63" s="74">
        <v>24.005031</v>
      </c>
      <c r="U63" s="44" t="s">
        <v>34</v>
      </c>
      <c r="V63" s="44" t="s">
        <v>131</v>
      </c>
      <c r="W63" s="46" t="s">
        <v>235</v>
      </c>
      <c r="X63" s="46" t="s">
        <v>235</v>
      </c>
      <c r="Y63" s="44"/>
      <c r="Z63" s="44" t="s">
        <v>45</v>
      </c>
      <c r="AA63" s="83" t="s">
        <v>237</v>
      </c>
      <c r="AB63" s="84" t="s">
        <v>238</v>
      </c>
    </row>
    <row r="64" s="5" customFormat="1" ht="36" customHeight="1" spans="1:28">
      <c r="A64" s="32">
        <v>24</v>
      </c>
      <c r="B64" s="36" t="s">
        <v>239</v>
      </c>
      <c r="C64" s="36" t="s">
        <v>166</v>
      </c>
      <c r="D64" s="37" t="s">
        <v>137</v>
      </c>
      <c r="E64" s="38" t="s">
        <v>138</v>
      </c>
      <c r="F64" s="36" t="s">
        <v>61</v>
      </c>
      <c r="G64" s="36" t="s">
        <v>240</v>
      </c>
      <c r="H64" s="39" t="s">
        <v>241</v>
      </c>
      <c r="I64" s="38">
        <v>2022</v>
      </c>
      <c r="J64" s="38">
        <v>2022</v>
      </c>
      <c r="K64" s="38" t="s">
        <v>141</v>
      </c>
      <c r="L64" s="39" t="s">
        <v>169</v>
      </c>
      <c r="M64" s="36">
        <v>128.7</v>
      </c>
      <c r="N64" s="60"/>
      <c r="O64" s="60"/>
      <c r="P64" s="60"/>
      <c r="Q64" s="60"/>
      <c r="R64" s="60"/>
      <c r="S64" s="72">
        <f t="shared" si="4"/>
        <v>128.7</v>
      </c>
      <c r="T64" s="40">
        <v>128.6555</v>
      </c>
      <c r="U64" s="38" t="s">
        <v>34</v>
      </c>
      <c r="V64" s="38" t="s">
        <v>131</v>
      </c>
      <c r="W64" s="36" t="s">
        <v>242</v>
      </c>
      <c r="X64" s="36" t="s">
        <v>242</v>
      </c>
      <c r="Y64" s="38"/>
      <c r="Z64" s="38" t="s">
        <v>45</v>
      </c>
      <c r="AA64" s="36" t="s">
        <v>243</v>
      </c>
      <c r="AB64" s="36" t="s">
        <v>244</v>
      </c>
    </row>
    <row r="65" s="5" customFormat="1" ht="36" customHeight="1" spans="1:28">
      <c r="A65" s="32">
        <v>25</v>
      </c>
      <c r="B65" s="47" t="s">
        <v>245</v>
      </c>
      <c r="C65" s="42" t="s">
        <v>136</v>
      </c>
      <c r="D65" s="43" t="s">
        <v>137</v>
      </c>
      <c r="E65" s="44" t="s">
        <v>138</v>
      </c>
      <c r="F65" s="47" t="s">
        <v>246</v>
      </c>
      <c r="G65" s="47" t="s">
        <v>247</v>
      </c>
      <c r="H65" s="45" t="s">
        <v>248</v>
      </c>
      <c r="I65" s="44">
        <v>2022</v>
      </c>
      <c r="J65" s="44">
        <v>2022</v>
      </c>
      <c r="K65" s="38" t="s">
        <v>141</v>
      </c>
      <c r="L65" s="45" t="s">
        <v>175</v>
      </c>
      <c r="M65" s="63">
        <v>88.1</v>
      </c>
      <c r="N65" s="61"/>
      <c r="O65" s="61"/>
      <c r="P65" s="61"/>
      <c r="Q65" s="61"/>
      <c r="R65" s="61"/>
      <c r="S65" s="72">
        <f t="shared" si="4"/>
        <v>88.1</v>
      </c>
      <c r="T65" s="47">
        <v>88.094764</v>
      </c>
      <c r="U65" s="44" t="s">
        <v>34</v>
      </c>
      <c r="V65" s="44" t="s">
        <v>131</v>
      </c>
      <c r="W65" s="47" t="s">
        <v>247</v>
      </c>
      <c r="X65" s="47" t="s">
        <v>247</v>
      </c>
      <c r="Y65" s="44"/>
      <c r="Z65" s="44" t="s">
        <v>45</v>
      </c>
      <c r="AA65" s="83" t="s">
        <v>249</v>
      </c>
      <c r="AB65" s="36" t="s">
        <v>250</v>
      </c>
    </row>
    <row r="66" s="5" customFormat="1" ht="36" customHeight="1" spans="1:28">
      <c r="A66" s="32">
        <v>26</v>
      </c>
      <c r="B66" s="46" t="s">
        <v>251</v>
      </c>
      <c r="C66" s="42" t="s">
        <v>136</v>
      </c>
      <c r="D66" s="43" t="s">
        <v>137</v>
      </c>
      <c r="E66" s="44" t="s">
        <v>138</v>
      </c>
      <c r="F66" s="46" t="s">
        <v>54</v>
      </c>
      <c r="G66" s="46" t="s">
        <v>252</v>
      </c>
      <c r="H66" s="45" t="s">
        <v>253</v>
      </c>
      <c r="I66" s="44">
        <v>2022</v>
      </c>
      <c r="J66" s="44">
        <v>2022</v>
      </c>
      <c r="K66" s="38" t="s">
        <v>141</v>
      </c>
      <c r="L66" s="46" t="s">
        <v>254</v>
      </c>
      <c r="M66" s="61"/>
      <c r="N66" s="61"/>
      <c r="O66" s="61"/>
      <c r="P66" s="61">
        <v>91.2</v>
      </c>
      <c r="Q66" s="61"/>
      <c r="R66" s="61"/>
      <c r="S66" s="72">
        <f t="shared" si="4"/>
        <v>91.2</v>
      </c>
      <c r="T66" s="74">
        <v>87.4458</v>
      </c>
      <c r="U66" s="44" t="s">
        <v>34</v>
      </c>
      <c r="V66" s="44" t="s">
        <v>131</v>
      </c>
      <c r="W66" s="46" t="s">
        <v>252</v>
      </c>
      <c r="X66" s="46" t="s">
        <v>252</v>
      </c>
      <c r="Y66" s="44"/>
      <c r="Z66" s="44" t="s">
        <v>45</v>
      </c>
      <c r="AA66" s="83" t="s">
        <v>255</v>
      </c>
      <c r="AB66" s="44" t="s">
        <v>256</v>
      </c>
    </row>
    <row r="67" s="5" customFormat="1" ht="36" customHeight="1" spans="1:28">
      <c r="A67" s="32">
        <v>27</v>
      </c>
      <c r="B67" s="47" t="s">
        <v>257</v>
      </c>
      <c r="C67" s="42" t="s">
        <v>136</v>
      </c>
      <c r="D67" s="43" t="s">
        <v>137</v>
      </c>
      <c r="E67" s="44" t="s">
        <v>138</v>
      </c>
      <c r="F67" s="46" t="s">
        <v>54</v>
      </c>
      <c r="G67" s="46" t="s">
        <v>258</v>
      </c>
      <c r="H67" s="45" t="s">
        <v>259</v>
      </c>
      <c r="I67" s="44">
        <v>2022</v>
      </c>
      <c r="J67" s="44">
        <v>2022</v>
      </c>
      <c r="K67" s="38" t="s">
        <v>141</v>
      </c>
      <c r="L67" s="46" t="s">
        <v>254</v>
      </c>
      <c r="M67" s="88"/>
      <c r="N67" s="61"/>
      <c r="O67" s="61"/>
      <c r="P67" s="61">
        <v>89.4</v>
      </c>
      <c r="Q67" s="61"/>
      <c r="R67" s="61"/>
      <c r="S67" s="72">
        <f t="shared" si="4"/>
        <v>89.4</v>
      </c>
      <c r="T67" s="74">
        <v>87.148013</v>
      </c>
      <c r="U67" s="44" t="s">
        <v>34</v>
      </c>
      <c r="V67" s="44" t="s">
        <v>131</v>
      </c>
      <c r="W67" s="46" t="s">
        <v>258</v>
      </c>
      <c r="X67" s="46" t="s">
        <v>258</v>
      </c>
      <c r="Y67" s="44"/>
      <c r="Z67" s="44" t="s">
        <v>45</v>
      </c>
      <c r="AA67" s="83" t="s">
        <v>260</v>
      </c>
      <c r="AB67" s="44" t="s">
        <v>261</v>
      </c>
    </row>
    <row r="68" s="5" customFormat="1" ht="36" customHeight="1" spans="1:28">
      <c r="A68" s="32">
        <v>28</v>
      </c>
      <c r="B68" s="47" t="s">
        <v>262</v>
      </c>
      <c r="C68" s="42" t="s">
        <v>136</v>
      </c>
      <c r="D68" s="43" t="s">
        <v>137</v>
      </c>
      <c r="E68" s="44" t="s">
        <v>138</v>
      </c>
      <c r="F68" s="47" t="s">
        <v>54</v>
      </c>
      <c r="G68" s="47" t="s">
        <v>263</v>
      </c>
      <c r="H68" s="45" t="s">
        <v>264</v>
      </c>
      <c r="I68" s="44">
        <v>2022</v>
      </c>
      <c r="J68" s="44">
        <v>2022</v>
      </c>
      <c r="K68" s="38" t="s">
        <v>141</v>
      </c>
      <c r="L68" s="45" t="s">
        <v>175</v>
      </c>
      <c r="M68" s="63">
        <v>76</v>
      </c>
      <c r="N68" s="61"/>
      <c r="O68" s="61"/>
      <c r="P68" s="61"/>
      <c r="Q68" s="61"/>
      <c r="R68" s="61"/>
      <c r="S68" s="72">
        <f t="shared" si="4"/>
        <v>76</v>
      </c>
      <c r="T68" s="47">
        <v>72.07179</v>
      </c>
      <c r="U68" s="44" t="s">
        <v>34</v>
      </c>
      <c r="V68" s="44" t="s">
        <v>131</v>
      </c>
      <c r="W68" s="47" t="s">
        <v>263</v>
      </c>
      <c r="X68" s="47" t="s">
        <v>263</v>
      </c>
      <c r="Y68" s="44"/>
      <c r="Z68" s="44" t="s">
        <v>45</v>
      </c>
      <c r="AA68" s="83" t="s">
        <v>265</v>
      </c>
      <c r="AB68" s="44" t="s">
        <v>266</v>
      </c>
    </row>
    <row r="69" s="5" customFormat="1" ht="36" customHeight="1" spans="1:28">
      <c r="A69" s="32">
        <v>29</v>
      </c>
      <c r="B69" s="48" t="s">
        <v>267</v>
      </c>
      <c r="C69" s="36" t="s">
        <v>166</v>
      </c>
      <c r="D69" s="37" t="s">
        <v>137</v>
      </c>
      <c r="E69" s="38" t="s">
        <v>138</v>
      </c>
      <c r="F69" s="48" t="s">
        <v>86</v>
      </c>
      <c r="G69" s="48" t="s">
        <v>268</v>
      </c>
      <c r="H69" s="39" t="s">
        <v>269</v>
      </c>
      <c r="I69" s="38">
        <v>2022</v>
      </c>
      <c r="J69" s="38">
        <v>2022</v>
      </c>
      <c r="K69" s="38" t="s">
        <v>141</v>
      </c>
      <c r="L69" s="48" t="s">
        <v>270</v>
      </c>
      <c r="M69" s="60"/>
      <c r="N69" s="60"/>
      <c r="O69" s="60"/>
      <c r="P69" s="60"/>
      <c r="Q69" s="60"/>
      <c r="R69" s="48">
        <v>128.61</v>
      </c>
      <c r="S69" s="72">
        <f t="shared" si="4"/>
        <v>128.61</v>
      </c>
      <c r="T69" s="40">
        <v>128.601409</v>
      </c>
      <c r="U69" s="38" t="s">
        <v>34</v>
      </c>
      <c r="V69" s="38" t="s">
        <v>131</v>
      </c>
      <c r="W69" s="48" t="s">
        <v>271</v>
      </c>
      <c r="X69" s="48" t="s">
        <v>271</v>
      </c>
      <c r="Y69" s="38"/>
      <c r="Z69" s="38" t="s">
        <v>45</v>
      </c>
      <c r="AA69" s="36" t="s">
        <v>272</v>
      </c>
      <c r="AB69" s="38" t="s">
        <v>273</v>
      </c>
    </row>
    <row r="70" s="5" customFormat="1" ht="36" customHeight="1" spans="1:28">
      <c r="A70" s="32">
        <v>30</v>
      </c>
      <c r="B70" s="40" t="s">
        <v>274</v>
      </c>
      <c r="C70" s="36" t="s">
        <v>166</v>
      </c>
      <c r="D70" s="37" t="s">
        <v>137</v>
      </c>
      <c r="E70" s="38" t="s">
        <v>138</v>
      </c>
      <c r="F70" s="40" t="s">
        <v>86</v>
      </c>
      <c r="G70" s="40" t="s">
        <v>275</v>
      </c>
      <c r="H70" s="39" t="s">
        <v>276</v>
      </c>
      <c r="I70" s="38">
        <v>2022</v>
      </c>
      <c r="J70" s="38">
        <v>2022</v>
      </c>
      <c r="K70" s="38" t="s">
        <v>141</v>
      </c>
      <c r="L70" s="60" t="s">
        <v>175</v>
      </c>
      <c r="M70" s="40">
        <v>326.8</v>
      </c>
      <c r="N70" s="60"/>
      <c r="O70" s="60"/>
      <c r="P70" s="60"/>
      <c r="Q70" s="60"/>
      <c r="R70" s="60"/>
      <c r="S70" s="72">
        <f t="shared" si="4"/>
        <v>326.8</v>
      </c>
      <c r="T70" s="40">
        <v>326.7105</v>
      </c>
      <c r="U70" s="38" t="s">
        <v>34</v>
      </c>
      <c r="V70" s="38" t="s">
        <v>131</v>
      </c>
      <c r="W70" s="40" t="s">
        <v>275</v>
      </c>
      <c r="X70" s="40" t="s">
        <v>275</v>
      </c>
      <c r="Y70" s="38"/>
      <c r="Z70" s="38" t="s">
        <v>45</v>
      </c>
      <c r="AA70" s="40" t="s">
        <v>277</v>
      </c>
      <c r="AB70" s="38" t="s">
        <v>278</v>
      </c>
    </row>
    <row r="71" s="5" customFormat="1" ht="36" customHeight="1" spans="1:28">
      <c r="A71" s="32">
        <v>31</v>
      </c>
      <c r="B71" s="36" t="s">
        <v>279</v>
      </c>
      <c r="C71" s="36" t="s">
        <v>166</v>
      </c>
      <c r="D71" s="37" t="s">
        <v>137</v>
      </c>
      <c r="E71" s="38" t="s">
        <v>138</v>
      </c>
      <c r="F71" s="36" t="s">
        <v>57</v>
      </c>
      <c r="G71" s="36" t="s">
        <v>280</v>
      </c>
      <c r="H71" s="39" t="s">
        <v>281</v>
      </c>
      <c r="I71" s="38">
        <v>2022</v>
      </c>
      <c r="J71" s="38">
        <v>2022</v>
      </c>
      <c r="K71" s="38" t="s">
        <v>141</v>
      </c>
      <c r="L71" s="60" t="s">
        <v>175</v>
      </c>
      <c r="M71" s="39">
        <v>121.7</v>
      </c>
      <c r="N71" s="59"/>
      <c r="O71" s="59"/>
      <c r="P71" s="59"/>
      <c r="Q71" s="59"/>
      <c r="R71" s="59"/>
      <c r="S71" s="72">
        <f t="shared" si="4"/>
        <v>121.7</v>
      </c>
      <c r="T71" s="40">
        <v>121.6271</v>
      </c>
      <c r="U71" s="38" t="s">
        <v>34</v>
      </c>
      <c r="V71" s="38" t="s">
        <v>131</v>
      </c>
      <c r="W71" s="36" t="s">
        <v>280</v>
      </c>
      <c r="X71" s="36" t="s">
        <v>280</v>
      </c>
      <c r="Y71" s="38"/>
      <c r="Z71" s="38" t="s">
        <v>45</v>
      </c>
      <c r="AA71" s="36" t="s">
        <v>282</v>
      </c>
      <c r="AB71" s="36" t="s">
        <v>283</v>
      </c>
    </row>
    <row r="72" s="5" customFormat="1" ht="36" customHeight="1" spans="1:28">
      <c r="A72" s="32">
        <v>32</v>
      </c>
      <c r="B72" s="47" t="s">
        <v>284</v>
      </c>
      <c r="C72" s="42" t="s">
        <v>136</v>
      </c>
      <c r="D72" s="43" t="s">
        <v>137</v>
      </c>
      <c r="E72" s="44" t="s">
        <v>138</v>
      </c>
      <c r="F72" s="36" t="s">
        <v>57</v>
      </c>
      <c r="G72" s="36" t="s">
        <v>285</v>
      </c>
      <c r="H72" s="45" t="s">
        <v>286</v>
      </c>
      <c r="I72" s="44">
        <v>2022</v>
      </c>
      <c r="J72" s="44">
        <v>2022</v>
      </c>
      <c r="K72" s="38" t="s">
        <v>141</v>
      </c>
      <c r="L72" s="89" t="s">
        <v>287</v>
      </c>
      <c r="M72" s="61">
        <v>251</v>
      </c>
      <c r="N72" s="61"/>
      <c r="O72" s="61"/>
      <c r="P72" s="61"/>
      <c r="Q72" s="61"/>
      <c r="R72" s="61"/>
      <c r="S72" s="72">
        <f t="shared" si="4"/>
        <v>251</v>
      </c>
      <c r="T72" s="100">
        <v>250.9706</v>
      </c>
      <c r="U72" s="44" t="s">
        <v>34</v>
      </c>
      <c r="V72" s="44" t="s">
        <v>131</v>
      </c>
      <c r="W72" s="89" t="s">
        <v>285</v>
      </c>
      <c r="X72" s="89" t="s">
        <v>285</v>
      </c>
      <c r="Y72" s="44"/>
      <c r="Z72" s="44" t="s">
        <v>45</v>
      </c>
      <c r="AA72" s="83" t="s">
        <v>288</v>
      </c>
      <c r="AB72" s="22" t="s">
        <v>289</v>
      </c>
    </row>
    <row r="73" s="5" customFormat="1" ht="36" customHeight="1" spans="1:28">
      <c r="A73" s="32">
        <v>33</v>
      </c>
      <c r="B73" s="47" t="s">
        <v>290</v>
      </c>
      <c r="C73" s="42" t="s">
        <v>136</v>
      </c>
      <c r="D73" s="43" t="s">
        <v>137</v>
      </c>
      <c r="E73" s="44" t="s">
        <v>138</v>
      </c>
      <c r="F73" s="46" t="s">
        <v>57</v>
      </c>
      <c r="G73" s="46" t="s">
        <v>291</v>
      </c>
      <c r="H73" s="45" t="s">
        <v>292</v>
      </c>
      <c r="I73" s="44">
        <v>2022</v>
      </c>
      <c r="J73" s="44">
        <v>2022</v>
      </c>
      <c r="K73" s="38" t="s">
        <v>141</v>
      </c>
      <c r="L73" s="45" t="s">
        <v>162</v>
      </c>
      <c r="M73" s="61"/>
      <c r="N73" s="61"/>
      <c r="O73" s="61"/>
      <c r="P73" s="61">
        <v>60.3</v>
      </c>
      <c r="Q73" s="61"/>
      <c r="R73" s="61"/>
      <c r="S73" s="72">
        <f t="shared" si="4"/>
        <v>60.3</v>
      </c>
      <c r="T73" s="47">
        <v>50.873326</v>
      </c>
      <c r="U73" s="44" t="s">
        <v>34</v>
      </c>
      <c r="V73" s="44" t="s">
        <v>131</v>
      </c>
      <c r="W73" s="46" t="s">
        <v>291</v>
      </c>
      <c r="X73" s="46" t="s">
        <v>291</v>
      </c>
      <c r="Y73" s="44"/>
      <c r="Z73" s="44" t="s">
        <v>45</v>
      </c>
      <c r="AA73" s="83" t="s">
        <v>293</v>
      </c>
      <c r="AB73" s="38" t="s">
        <v>294</v>
      </c>
    </row>
    <row r="74" s="5" customFormat="1" ht="36" customHeight="1" spans="1:28">
      <c r="A74" s="32">
        <v>34</v>
      </c>
      <c r="B74" s="36" t="s">
        <v>295</v>
      </c>
      <c r="C74" s="36" t="s">
        <v>166</v>
      </c>
      <c r="D74" s="37" t="s">
        <v>137</v>
      </c>
      <c r="E74" s="38" t="s">
        <v>138</v>
      </c>
      <c r="F74" s="36" t="s">
        <v>296</v>
      </c>
      <c r="G74" s="36" t="s">
        <v>297</v>
      </c>
      <c r="H74" s="39" t="s">
        <v>241</v>
      </c>
      <c r="I74" s="38">
        <v>2022</v>
      </c>
      <c r="J74" s="38">
        <v>2022</v>
      </c>
      <c r="K74" s="38" t="s">
        <v>141</v>
      </c>
      <c r="L74" s="39" t="s">
        <v>169</v>
      </c>
      <c r="M74" s="36">
        <v>119.6</v>
      </c>
      <c r="N74" s="60"/>
      <c r="O74" s="60"/>
      <c r="P74" s="60"/>
      <c r="Q74" s="60"/>
      <c r="R74" s="60"/>
      <c r="S74" s="72">
        <f t="shared" si="4"/>
        <v>119.6</v>
      </c>
      <c r="T74" s="40">
        <v>119.565</v>
      </c>
      <c r="U74" s="38" t="s">
        <v>34</v>
      </c>
      <c r="V74" s="38" t="s">
        <v>131</v>
      </c>
      <c r="W74" s="36" t="s">
        <v>298</v>
      </c>
      <c r="X74" s="36" t="s">
        <v>298</v>
      </c>
      <c r="Y74" s="38"/>
      <c r="Z74" s="38" t="s">
        <v>45</v>
      </c>
      <c r="AA74" s="36" t="s">
        <v>299</v>
      </c>
      <c r="AB74" s="38" t="s">
        <v>300</v>
      </c>
    </row>
    <row r="75" s="5" customFormat="1" ht="36" customHeight="1" spans="1:28">
      <c r="A75" s="32">
        <v>35</v>
      </c>
      <c r="B75" s="36" t="s">
        <v>301</v>
      </c>
      <c r="C75" s="36" t="s">
        <v>166</v>
      </c>
      <c r="D75" s="37" t="s">
        <v>137</v>
      </c>
      <c r="E75" s="38" t="s">
        <v>138</v>
      </c>
      <c r="F75" s="36" t="s">
        <v>296</v>
      </c>
      <c r="G75" s="36" t="s">
        <v>302</v>
      </c>
      <c r="H75" s="39" t="s">
        <v>303</v>
      </c>
      <c r="I75" s="38">
        <v>2022</v>
      </c>
      <c r="J75" s="38">
        <v>2022</v>
      </c>
      <c r="K75" s="38" t="s">
        <v>141</v>
      </c>
      <c r="L75" s="39" t="s">
        <v>169</v>
      </c>
      <c r="M75" s="36">
        <v>161</v>
      </c>
      <c r="N75" s="60"/>
      <c r="O75" s="60"/>
      <c r="P75" s="60"/>
      <c r="Q75" s="60"/>
      <c r="R75" s="60"/>
      <c r="S75" s="72">
        <f t="shared" si="4"/>
        <v>161</v>
      </c>
      <c r="T75" s="40">
        <v>160.9199</v>
      </c>
      <c r="U75" s="38" t="s">
        <v>34</v>
      </c>
      <c r="V75" s="38" t="s">
        <v>131</v>
      </c>
      <c r="W75" s="36" t="s">
        <v>302</v>
      </c>
      <c r="X75" s="36" t="s">
        <v>302</v>
      </c>
      <c r="Y75" s="38"/>
      <c r="Z75" s="38" t="s">
        <v>45</v>
      </c>
      <c r="AA75" s="40" t="s">
        <v>304</v>
      </c>
      <c r="AB75" s="40" t="s">
        <v>305</v>
      </c>
    </row>
    <row r="76" s="5" customFormat="1" ht="36" customHeight="1" spans="1:28">
      <c r="A76" s="32">
        <v>36</v>
      </c>
      <c r="B76" s="41" t="s">
        <v>306</v>
      </c>
      <c r="C76" s="42" t="s">
        <v>154</v>
      </c>
      <c r="D76" s="43" t="s">
        <v>137</v>
      </c>
      <c r="E76" s="44" t="s">
        <v>138</v>
      </c>
      <c r="F76" s="41" t="s">
        <v>95</v>
      </c>
      <c r="G76" s="42" t="s">
        <v>307</v>
      </c>
      <c r="H76" s="45" t="s">
        <v>214</v>
      </c>
      <c r="I76" s="44">
        <v>2021</v>
      </c>
      <c r="J76" s="44">
        <v>2021</v>
      </c>
      <c r="K76" s="38" t="s">
        <v>141</v>
      </c>
      <c r="L76" s="45" t="s">
        <v>142</v>
      </c>
      <c r="M76" s="65">
        <v>19.968704</v>
      </c>
      <c r="N76" s="65"/>
      <c r="O76" s="65"/>
      <c r="P76" s="65"/>
      <c r="Q76" s="65"/>
      <c r="R76" s="65"/>
      <c r="S76" s="72">
        <f t="shared" si="4"/>
        <v>19.968704</v>
      </c>
      <c r="T76" s="73">
        <v>19.9687</v>
      </c>
      <c r="U76" s="44" t="s">
        <v>34</v>
      </c>
      <c r="V76" s="44" t="s">
        <v>131</v>
      </c>
      <c r="W76" s="42" t="s">
        <v>307</v>
      </c>
      <c r="X76" s="42" t="s">
        <v>307</v>
      </c>
      <c r="Y76" s="44"/>
      <c r="Z76" s="44" t="s">
        <v>45</v>
      </c>
      <c r="AA76" s="83" t="s">
        <v>308</v>
      </c>
      <c r="AB76" s="108" t="s">
        <v>309</v>
      </c>
    </row>
    <row r="77" s="5" customFormat="1" ht="36" customHeight="1" spans="1:28">
      <c r="A77" s="32">
        <v>37</v>
      </c>
      <c r="B77" s="40" t="s">
        <v>310</v>
      </c>
      <c r="C77" s="36" t="s">
        <v>136</v>
      </c>
      <c r="D77" s="37" t="s">
        <v>137</v>
      </c>
      <c r="E77" s="38" t="s">
        <v>138</v>
      </c>
      <c r="F77" s="36" t="s">
        <v>48</v>
      </c>
      <c r="G77" s="36" t="s">
        <v>311</v>
      </c>
      <c r="H77" s="39" t="s">
        <v>230</v>
      </c>
      <c r="I77" s="38">
        <v>2021</v>
      </c>
      <c r="J77" s="38">
        <v>2021</v>
      </c>
      <c r="K77" s="38" t="s">
        <v>141</v>
      </c>
      <c r="L77" s="39" t="s">
        <v>142</v>
      </c>
      <c r="M77" s="59">
        <v>49.12</v>
      </c>
      <c r="N77" s="59"/>
      <c r="O77" s="59"/>
      <c r="P77" s="59"/>
      <c r="Q77" s="59"/>
      <c r="R77" s="59"/>
      <c r="S77" s="72">
        <f t="shared" si="4"/>
        <v>49.12</v>
      </c>
      <c r="T77" s="40">
        <v>49.1162</v>
      </c>
      <c r="U77" s="38" t="s">
        <v>34</v>
      </c>
      <c r="V77" s="38" t="s">
        <v>131</v>
      </c>
      <c r="W77" s="38" t="s">
        <v>311</v>
      </c>
      <c r="X77" s="36" t="s">
        <v>311</v>
      </c>
      <c r="Y77" s="38"/>
      <c r="Z77" s="38" t="s">
        <v>45</v>
      </c>
      <c r="AA77" s="36" t="s">
        <v>312</v>
      </c>
      <c r="AB77" s="109" t="s">
        <v>313</v>
      </c>
    </row>
    <row r="78" s="5" customFormat="1" ht="36" customHeight="1" spans="1:28">
      <c r="A78" s="32">
        <v>38</v>
      </c>
      <c r="B78" s="36" t="s">
        <v>314</v>
      </c>
      <c r="C78" s="36" t="s">
        <v>136</v>
      </c>
      <c r="D78" s="37" t="s">
        <v>137</v>
      </c>
      <c r="E78" s="38" t="s">
        <v>138</v>
      </c>
      <c r="F78" s="36" t="s">
        <v>48</v>
      </c>
      <c r="G78" s="36" t="s">
        <v>311</v>
      </c>
      <c r="H78" s="39" t="s">
        <v>315</v>
      </c>
      <c r="I78" s="38">
        <v>2021</v>
      </c>
      <c r="J78" s="38">
        <v>2021</v>
      </c>
      <c r="K78" s="38" t="s">
        <v>141</v>
      </c>
      <c r="L78" s="39" t="s">
        <v>149</v>
      </c>
      <c r="M78" s="60"/>
      <c r="N78" s="60"/>
      <c r="O78" s="60"/>
      <c r="P78" s="60">
        <v>146.06</v>
      </c>
      <c r="Q78" s="60"/>
      <c r="R78" s="60"/>
      <c r="S78" s="72">
        <f t="shared" si="4"/>
        <v>146.06</v>
      </c>
      <c r="T78" s="40">
        <v>146.05</v>
      </c>
      <c r="U78" s="38" t="s">
        <v>34</v>
      </c>
      <c r="V78" s="38" t="s">
        <v>131</v>
      </c>
      <c r="W78" s="38" t="s">
        <v>311</v>
      </c>
      <c r="X78" s="36" t="s">
        <v>311</v>
      </c>
      <c r="Y78" s="38"/>
      <c r="Z78" s="38" t="s">
        <v>45</v>
      </c>
      <c r="AA78" s="36" t="s">
        <v>312</v>
      </c>
      <c r="AB78" s="38" t="s">
        <v>313</v>
      </c>
    </row>
    <row r="79" s="5" customFormat="1" ht="36" customHeight="1" spans="1:28">
      <c r="A79" s="32">
        <v>39</v>
      </c>
      <c r="B79" s="36" t="s">
        <v>316</v>
      </c>
      <c r="C79" s="36" t="s">
        <v>166</v>
      </c>
      <c r="D79" s="37" t="s">
        <v>137</v>
      </c>
      <c r="E79" s="38" t="s">
        <v>138</v>
      </c>
      <c r="F79" s="36" t="s">
        <v>48</v>
      </c>
      <c r="G79" s="36" t="s">
        <v>317</v>
      </c>
      <c r="H79" s="39" t="s">
        <v>318</v>
      </c>
      <c r="I79" s="38">
        <v>2022</v>
      </c>
      <c r="J79" s="38">
        <v>2022</v>
      </c>
      <c r="K79" s="38" t="s">
        <v>141</v>
      </c>
      <c r="L79" s="39" t="s">
        <v>169</v>
      </c>
      <c r="M79" s="36">
        <v>82.5</v>
      </c>
      <c r="N79" s="60"/>
      <c r="O79" s="60"/>
      <c r="P79" s="60"/>
      <c r="Q79" s="60"/>
      <c r="R79" s="60"/>
      <c r="S79" s="72">
        <f t="shared" ref="S79:S110" si="5">M79+N79+O79+P79+Q79+R79</f>
        <v>82.5</v>
      </c>
      <c r="T79" s="40">
        <v>82.443</v>
      </c>
      <c r="U79" s="38" t="s">
        <v>34</v>
      </c>
      <c r="V79" s="38" t="s">
        <v>131</v>
      </c>
      <c r="W79" s="36" t="s">
        <v>319</v>
      </c>
      <c r="X79" s="36" t="s">
        <v>319</v>
      </c>
      <c r="Y79" s="38"/>
      <c r="Z79" s="38" t="s">
        <v>45</v>
      </c>
      <c r="AA79" s="36" t="s">
        <v>320</v>
      </c>
      <c r="AB79" s="38" t="s">
        <v>321</v>
      </c>
    </row>
    <row r="80" s="5" customFormat="1" ht="36" customHeight="1" spans="1:28">
      <c r="A80" s="32">
        <v>40</v>
      </c>
      <c r="B80" s="36" t="s">
        <v>322</v>
      </c>
      <c r="C80" s="36" t="s">
        <v>166</v>
      </c>
      <c r="D80" s="37" t="s">
        <v>137</v>
      </c>
      <c r="E80" s="38" t="s">
        <v>138</v>
      </c>
      <c r="F80" s="36" t="s">
        <v>48</v>
      </c>
      <c r="G80" s="36" t="s">
        <v>323</v>
      </c>
      <c r="H80" s="39" t="s">
        <v>324</v>
      </c>
      <c r="I80" s="38">
        <v>2022</v>
      </c>
      <c r="J80" s="38">
        <v>2022</v>
      </c>
      <c r="K80" s="38" t="s">
        <v>141</v>
      </c>
      <c r="L80" s="39" t="s">
        <v>169</v>
      </c>
      <c r="M80" s="36">
        <v>194.6</v>
      </c>
      <c r="N80" s="60"/>
      <c r="O80" s="60"/>
      <c r="P80" s="60"/>
      <c r="Q80" s="60"/>
      <c r="R80" s="60"/>
      <c r="S80" s="72">
        <f t="shared" si="5"/>
        <v>194.6</v>
      </c>
      <c r="T80" s="40">
        <v>194.5414</v>
      </c>
      <c r="U80" s="38" t="s">
        <v>34</v>
      </c>
      <c r="V80" s="38" t="s">
        <v>131</v>
      </c>
      <c r="W80" s="36" t="s">
        <v>325</v>
      </c>
      <c r="X80" s="36" t="s">
        <v>325</v>
      </c>
      <c r="Y80" s="38"/>
      <c r="Z80" s="38" t="s">
        <v>45</v>
      </c>
      <c r="AA80" s="36" t="s">
        <v>326</v>
      </c>
      <c r="AB80" s="36" t="s">
        <v>327</v>
      </c>
    </row>
    <row r="81" s="5" customFormat="1" ht="36" customHeight="1" spans="1:28">
      <c r="A81" s="32">
        <v>41</v>
      </c>
      <c r="B81" s="36" t="s">
        <v>328</v>
      </c>
      <c r="C81" s="36" t="s">
        <v>166</v>
      </c>
      <c r="D81" s="37" t="s">
        <v>137</v>
      </c>
      <c r="E81" s="38" t="s">
        <v>138</v>
      </c>
      <c r="F81" s="36" t="s">
        <v>48</v>
      </c>
      <c r="G81" s="36" t="s">
        <v>329</v>
      </c>
      <c r="H81" s="39" t="s">
        <v>330</v>
      </c>
      <c r="I81" s="38">
        <v>2022</v>
      </c>
      <c r="J81" s="38">
        <v>2022</v>
      </c>
      <c r="K81" s="38" t="s">
        <v>141</v>
      </c>
      <c r="L81" s="39" t="s">
        <v>169</v>
      </c>
      <c r="M81" s="36">
        <v>85.4</v>
      </c>
      <c r="N81" s="59"/>
      <c r="O81" s="59"/>
      <c r="P81" s="90"/>
      <c r="Q81" s="59"/>
      <c r="R81" s="59"/>
      <c r="S81" s="72">
        <f t="shared" si="5"/>
        <v>85.4</v>
      </c>
      <c r="T81" s="40">
        <v>85.3231</v>
      </c>
      <c r="U81" s="38" t="s">
        <v>34</v>
      </c>
      <c r="V81" s="38" t="s">
        <v>131</v>
      </c>
      <c r="W81" s="36" t="s">
        <v>329</v>
      </c>
      <c r="X81" s="36" t="s">
        <v>329</v>
      </c>
      <c r="Y81" s="38"/>
      <c r="Z81" s="38" t="s">
        <v>45</v>
      </c>
      <c r="AA81" s="36" t="s">
        <v>329</v>
      </c>
      <c r="AB81" s="36" t="s">
        <v>331</v>
      </c>
    </row>
    <row r="82" s="5" customFormat="1" ht="36" customHeight="1" spans="1:28">
      <c r="A82" s="32">
        <v>42</v>
      </c>
      <c r="B82" s="36" t="s">
        <v>332</v>
      </c>
      <c r="C82" s="36" t="s">
        <v>166</v>
      </c>
      <c r="D82" s="37" t="s">
        <v>137</v>
      </c>
      <c r="E82" s="38" t="s">
        <v>138</v>
      </c>
      <c r="F82" s="36" t="s">
        <v>48</v>
      </c>
      <c r="G82" s="48" t="s">
        <v>333</v>
      </c>
      <c r="H82" s="39" t="s">
        <v>334</v>
      </c>
      <c r="I82" s="38">
        <v>2022</v>
      </c>
      <c r="J82" s="38">
        <v>2022</v>
      </c>
      <c r="K82" s="38" t="s">
        <v>141</v>
      </c>
      <c r="L82" s="39" t="s">
        <v>169</v>
      </c>
      <c r="M82" s="39">
        <v>128</v>
      </c>
      <c r="N82" s="59"/>
      <c r="O82" s="59"/>
      <c r="P82" s="59"/>
      <c r="Q82" s="59"/>
      <c r="R82" s="59"/>
      <c r="S82" s="72">
        <f t="shared" si="5"/>
        <v>128</v>
      </c>
      <c r="T82" s="40">
        <v>127.9535</v>
      </c>
      <c r="U82" s="38" t="s">
        <v>34</v>
      </c>
      <c r="V82" s="38" t="s">
        <v>131</v>
      </c>
      <c r="W82" s="48" t="s">
        <v>333</v>
      </c>
      <c r="X82" s="48" t="s">
        <v>333</v>
      </c>
      <c r="Y82" s="38"/>
      <c r="Z82" s="38" t="s">
        <v>45</v>
      </c>
      <c r="AA82" s="48" t="s">
        <v>333</v>
      </c>
      <c r="AB82" s="38" t="s">
        <v>335</v>
      </c>
    </row>
    <row r="83" s="6" customFormat="1" ht="36" customHeight="1" spans="1:28">
      <c r="A83" s="32">
        <v>43</v>
      </c>
      <c r="B83" s="41" t="s">
        <v>336</v>
      </c>
      <c r="C83" s="42" t="s">
        <v>154</v>
      </c>
      <c r="D83" s="43" t="s">
        <v>137</v>
      </c>
      <c r="E83" s="44" t="s">
        <v>138</v>
      </c>
      <c r="F83" s="41" t="s">
        <v>48</v>
      </c>
      <c r="G83" s="65" t="s">
        <v>337</v>
      </c>
      <c r="H83" s="45" t="s">
        <v>156</v>
      </c>
      <c r="I83" s="44">
        <v>2021</v>
      </c>
      <c r="J83" s="44">
        <v>2021</v>
      </c>
      <c r="K83" s="38" t="s">
        <v>141</v>
      </c>
      <c r="L83" s="45" t="s">
        <v>142</v>
      </c>
      <c r="M83" s="61">
        <v>55.078598</v>
      </c>
      <c r="N83" s="61"/>
      <c r="O83" s="61"/>
      <c r="P83" s="61"/>
      <c r="Q83" s="61"/>
      <c r="R83" s="61"/>
      <c r="S83" s="72">
        <f t="shared" si="5"/>
        <v>55.078598</v>
      </c>
      <c r="T83" s="74">
        <v>55.078598</v>
      </c>
      <c r="U83" s="44" t="s">
        <v>34</v>
      </c>
      <c r="V83" s="44" t="s">
        <v>131</v>
      </c>
      <c r="W83" s="65" t="s">
        <v>337</v>
      </c>
      <c r="X83" s="83" t="s">
        <v>337</v>
      </c>
      <c r="Y83" s="44"/>
      <c r="Z83" s="44" t="s">
        <v>45</v>
      </c>
      <c r="AA83" s="83" t="s">
        <v>338</v>
      </c>
      <c r="AB83" s="44" t="s">
        <v>339</v>
      </c>
    </row>
    <row r="84" s="6" customFormat="1" ht="36" customHeight="1" spans="1:28">
      <c r="A84" s="32">
        <v>44</v>
      </c>
      <c r="B84" s="48" t="s">
        <v>340</v>
      </c>
      <c r="C84" s="36" t="s">
        <v>166</v>
      </c>
      <c r="D84" s="37" t="s">
        <v>137</v>
      </c>
      <c r="E84" s="38" t="s">
        <v>138</v>
      </c>
      <c r="F84" s="48" t="s">
        <v>74</v>
      </c>
      <c r="G84" s="48" t="s">
        <v>341</v>
      </c>
      <c r="H84" s="39" t="s">
        <v>342</v>
      </c>
      <c r="I84" s="38">
        <v>2022</v>
      </c>
      <c r="J84" s="38">
        <v>2022</v>
      </c>
      <c r="K84" s="38" t="s">
        <v>141</v>
      </c>
      <c r="L84" s="64" t="s">
        <v>162</v>
      </c>
      <c r="M84" s="48"/>
      <c r="N84" s="59"/>
      <c r="O84" s="59"/>
      <c r="P84" s="48">
        <v>318.8</v>
      </c>
      <c r="Q84" s="59"/>
      <c r="R84" s="59"/>
      <c r="S84" s="72">
        <f t="shared" si="5"/>
        <v>318.8</v>
      </c>
      <c r="T84" s="40">
        <v>318.7097</v>
      </c>
      <c r="U84" s="38" t="s">
        <v>34</v>
      </c>
      <c r="V84" s="38" t="s">
        <v>131</v>
      </c>
      <c r="W84" s="48" t="s">
        <v>343</v>
      </c>
      <c r="X84" s="48" t="s">
        <v>343</v>
      </c>
      <c r="Y84" s="38"/>
      <c r="Z84" s="38" t="s">
        <v>45</v>
      </c>
      <c r="AA84" s="36" t="s">
        <v>344</v>
      </c>
      <c r="AB84" s="36" t="s">
        <v>345</v>
      </c>
    </row>
    <row r="85" s="6" customFormat="1" ht="36" customHeight="1" spans="1:28">
      <c r="A85" s="32">
        <v>45</v>
      </c>
      <c r="B85" s="36" t="s">
        <v>346</v>
      </c>
      <c r="C85" s="36" t="s">
        <v>166</v>
      </c>
      <c r="D85" s="37" t="s">
        <v>137</v>
      </c>
      <c r="E85" s="38" t="s">
        <v>138</v>
      </c>
      <c r="F85" s="36" t="s">
        <v>74</v>
      </c>
      <c r="G85" s="36" t="s">
        <v>347</v>
      </c>
      <c r="H85" s="39" t="s">
        <v>348</v>
      </c>
      <c r="I85" s="38">
        <v>2022</v>
      </c>
      <c r="J85" s="38">
        <v>2022</v>
      </c>
      <c r="K85" s="38" t="s">
        <v>141</v>
      </c>
      <c r="L85" s="39" t="s">
        <v>169</v>
      </c>
      <c r="M85" s="36">
        <v>443</v>
      </c>
      <c r="N85" s="60"/>
      <c r="O85" s="60"/>
      <c r="P85" s="60"/>
      <c r="Q85" s="60"/>
      <c r="R85" s="60"/>
      <c r="S85" s="72">
        <f t="shared" si="5"/>
        <v>443</v>
      </c>
      <c r="T85" s="101">
        <v>442.8307</v>
      </c>
      <c r="U85" s="38" t="s">
        <v>34</v>
      </c>
      <c r="V85" s="38" t="s">
        <v>131</v>
      </c>
      <c r="W85" s="36" t="s">
        <v>347</v>
      </c>
      <c r="X85" s="36" t="s">
        <v>347</v>
      </c>
      <c r="Y85" s="38"/>
      <c r="Z85" s="38" t="s">
        <v>45</v>
      </c>
      <c r="AA85" s="36" t="s">
        <v>349</v>
      </c>
      <c r="AB85" s="36" t="s">
        <v>350</v>
      </c>
    </row>
    <row r="86" s="6" customFormat="1" ht="36" customHeight="1" spans="1:28">
      <c r="A86" s="32">
        <v>46</v>
      </c>
      <c r="B86" s="41" t="s">
        <v>351</v>
      </c>
      <c r="C86" s="42" t="s">
        <v>154</v>
      </c>
      <c r="D86" s="43" t="s">
        <v>137</v>
      </c>
      <c r="E86" s="44" t="s">
        <v>138</v>
      </c>
      <c r="F86" s="41" t="s">
        <v>74</v>
      </c>
      <c r="G86" s="42" t="s">
        <v>352</v>
      </c>
      <c r="H86" s="45" t="s">
        <v>236</v>
      </c>
      <c r="I86" s="44">
        <v>2021</v>
      </c>
      <c r="J86" s="44">
        <v>2021</v>
      </c>
      <c r="K86" s="38" t="s">
        <v>141</v>
      </c>
      <c r="L86" s="45" t="s">
        <v>142</v>
      </c>
      <c r="M86" s="91">
        <v>22.336524</v>
      </c>
      <c r="N86" s="65"/>
      <c r="O86" s="65"/>
      <c r="P86" s="65"/>
      <c r="Q86" s="65"/>
      <c r="R86" s="65"/>
      <c r="S86" s="72">
        <f t="shared" si="5"/>
        <v>22.336524</v>
      </c>
      <c r="T86" s="73">
        <v>22.3365</v>
      </c>
      <c r="U86" s="44" t="s">
        <v>34</v>
      </c>
      <c r="V86" s="44" t="s">
        <v>131</v>
      </c>
      <c r="W86" s="42" t="s">
        <v>352</v>
      </c>
      <c r="X86" s="42" t="s">
        <v>352</v>
      </c>
      <c r="Y86" s="44"/>
      <c r="Z86" s="44" t="s">
        <v>45</v>
      </c>
      <c r="AA86" s="83" t="s">
        <v>353</v>
      </c>
      <c r="AB86" s="84" t="s">
        <v>354</v>
      </c>
    </row>
    <row r="87" s="6" customFormat="1" ht="36" customHeight="1" spans="1:28">
      <c r="A87" s="32">
        <v>47</v>
      </c>
      <c r="B87" s="41" t="s">
        <v>355</v>
      </c>
      <c r="C87" s="42" t="s">
        <v>154</v>
      </c>
      <c r="D87" s="43" t="s">
        <v>137</v>
      </c>
      <c r="E87" s="44" t="s">
        <v>138</v>
      </c>
      <c r="F87" s="41" t="s">
        <v>74</v>
      </c>
      <c r="G87" s="42" t="s">
        <v>356</v>
      </c>
      <c r="H87" s="45" t="s">
        <v>236</v>
      </c>
      <c r="I87" s="44">
        <v>2021</v>
      </c>
      <c r="J87" s="44">
        <v>2021</v>
      </c>
      <c r="K87" s="38" t="s">
        <v>141</v>
      </c>
      <c r="L87" s="45" t="s">
        <v>142</v>
      </c>
      <c r="M87" s="65">
        <v>66.911997</v>
      </c>
      <c r="N87" s="65"/>
      <c r="O87" s="65"/>
      <c r="P87" s="65"/>
      <c r="Q87" s="65"/>
      <c r="R87" s="65"/>
      <c r="S87" s="72">
        <f t="shared" si="5"/>
        <v>66.911997</v>
      </c>
      <c r="T87" s="73">
        <v>66.912</v>
      </c>
      <c r="U87" s="44" t="s">
        <v>34</v>
      </c>
      <c r="V87" s="44" t="s">
        <v>131</v>
      </c>
      <c r="W87" s="42" t="s">
        <v>356</v>
      </c>
      <c r="X87" s="42" t="s">
        <v>356</v>
      </c>
      <c r="Y87" s="44"/>
      <c r="Z87" s="44" t="s">
        <v>45</v>
      </c>
      <c r="AA87" s="83" t="s">
        <v>357</v>
      </c>
      <c r="AB87" s="99" t="s">
        <v>358</v>
      </c>
    </row>
    <row r="88" s="6" customFormat="1" ht="36" customHeight="1" spans="1:28">
      <c r="A88" s="32">
        <v>48</v>
      </c>
      <c r="B88" s="41" t="s">
        <v>359</v>
      </c>
      <c r="C88" s="42" t="s">
        <v>154</v>
      </c>
      <c r="D88" s="43" t="s">
        <v>137</v>
      </c>
      <c r="E88" s="44" t="s">
        <v>138</v>
      </c>
      <c r="F88" s="41" t="s">
        <v>74</v>
      </c>
      <c r="G88" s="42" t="s">
        <v>360</v>
      </c>
      <c r="H88" s="45" t="s">
        <v>156</v>
      </c>
      <c r="I88" s="44">
        <v>2021</v>
      </c>
      <c r="J88" s="44">
        <v>2021</v>
      </c>
      <c r="K88" s="38" t="s">
        <v>141</v>
      </c>
      <c r="L88" s="45" t="s">
        <v>142</v>
      </c>
      <c r="M88" s="65">
        <v>31.280575</v>
      </c>
      <c r="N88" s="65"/>
      <c r="O88" s="65"/>
      <c r="P88" s="65"/>
      <c r="Q88" s="65"/>
      <c r="R88" s="65"/>
      <c r="S88" s="72">
        <f t="shared" si="5"/>
        <v>31.280575</v>
      </c>
      <c r="T88" s="73">
        <v>31.2806</v>
      </c>
      <c r="U88" s="44" t="s">
        <v>34</v>
      </c>
      <c r="V88" s="44" t="s">
        <v>131</v>
      </c>
      <c r="W88" s="42" t="s">
        <v>360</v>
      </c>
      <c r="X88" s="42" t="s">
        <v>360</v>
      </c>
      <c r="Y88" s="44"/>
      <c r="Z88" s="44" t="s">
        <v>45</v>
      </c>
      <c r="AA88" s="83" t="s">
        <v>349</v>
      </c>
      <c r="AB88" s="84" t="s">
        <v>350</v>
      </c>
    </row>
    <row r="89" s="6" customFormat="1" ht="36" customHeight="1" spans="1:28">
      <c r="A89" s="32">
        <v>49</v>
      </c>
      <c r="B89" s="41" t="s">
        <v>361</v>
      </c>
      <c r="C89" s="42" t="s">
        <v>154</v>
      </c>
      <c r="D89" s="43" t="s">
        <v>137</v>
      </c>
      <c r="E89" s="44" t="s">
        <v>138</v>
      </c>
      <c r="F89" s="41" t="s">
        <v>74</v>
      </c>
      <c r="G89" s="42" t="s">
        <v>362</v>
      </c>
      <c r="H89" s="45" t="s">
        <v>214</v>
      </c>
      <c r="I89" s="44">
        <v>2021</v>
      </c>
      <c r="J89" s="44">
        <v>2021</v>
      </c>
      <c r="K89" s="38" t="s">
        <v>141</v>
      </c>
      <c r="L89" s="45" t="s">
        <v>142</v>
      </c>
      <c r="M89" s="65">
        <v>6.526561</v>
      </c>
      <c r="N89" s="65"/>
      <c r="O89" s="65"/>
      <c r="P89" s="65"/>
      <c r="Q89" s="65"/>
      <c r="R89" s="65"/>
      <c r="S89" s="72">
        <f t="shared" si="5"/>
        <v>6.526561</v>
      </c>
      <c r="T89" s="73">
        <v>6.5266</v>
      </c>
      <c r="U89" s="44" t="s">
        <v>34</v>
      </c>
      <c r="V89" s="44" t="s">
        <v>131</v>
      </c>
      <c r="W89" s="42" t="s">
        <v>362</v>
      </c>
      <c r="X89" s="42" t="s">
        <v>362</v>
      </c>
      <c r="Y89" s="44"/>
      <c r="Z89" s="44" t="s">
        <v>45</v>
      </c>
      <c r="AA89" s="83" t="s">
        <v>363</v>
      </c>
      <c r="AB89" s="84" t="s">
        <v>364</v>
      </c>
    </row>
    <row r="90" s="6" customFormat="1" ht="36" customHeight="1" spans="1:28">
      <c r="A90" s="32">
        <v>50</v>
      </c>
      <c r="B90" s="40" t="s">
        <v>365</v>
      </c>
      <c r="C90" s="36" t="s">
        <v>166</v>
      </c>
      <c r="D90" s="37" t="s">
        <v>137</v>
      </c>
      <c r="E90" s="38" t="s">
        <v>138</v>
      </c>
      <c r="F90" s="40" t="s">
        <v>90</v>
      </c>
      <c r="G90" s="40" t="s">
        <v>366</v>
      </c>
      <c r="H90" s="39" t="s">
        <v>367</v>
      </c>
      <c r="I90" s="38">
        <v>2022</v>
      </c>
      <c r="J90" s="38">
        <v>2022</v>
      </c>
      <c r="K90" s="38" t="s">
        <v>141</v>
      </c>
      <c r="L90" s="60" t="s">
        <v>175</v>
      </c>
      <c r="M90" s="40">
        <v>92.4</v>
      </c>
      <c r="N90" s="59"/>
      <c r="O90" s="59"/>
      <c r="P90" s="59"/>
      <c r="Q90" s="59"/>
      <c r="R90" s="59"/>
      <c r="S90" s="72">
        <f t="shared" si="5"/>
        <v>92.4</v>
      </c>
      <c r="T90" s="40">
        <v>91.23483</v>
      </c>
      <c r="U90" s="38" t="s">
        <v>34</v>
      </c>
      <c r="V90" s="38" t="s">
        <v>131</v>
      </c>
      <c r="W90" s="40" t="s">
        <v>366</v>
      </c>
      <c r="X90" s="40" t="s">
        <v>366</v>
      </c>
      <c r="Y90" s="38"/>
      <c r="Z90" s="38" t="s">
        <v>45</v>
      </c>
      <c r="AA90" s="36" t="s">
        <v>368</v>
      </c>
      <c r="AB90" s="38" t="s">
        <v>369</v>
      </c>
    </row>
    <row r="91" s="6" customFormat="1" ht="36" customHeight="1" spans="1:28">
      <c r="A91" s="32">
        <v>51</v>
      </c>
      <c r="B91" s="40" t="s">
        <v>370</v>
      </c>
      <c r="C91" s="36" t="s">
        <v>166</v>
      </c>
      <c r="D91" s="37" t="s">
        <v>137</v>
      </c>
      <c r="E91" s="38" t="s">
        <v>138</v>
      </c>
      <c r="F91" s="40" t="s">
        <v>96</v>
      </c>
      <c r="G91" s="40" t="s">
        <v>371</v>
      </c>
      <c r="H91" s="39" t="s">
        <v>372</v>
      </c>
      <c r="I91" s="38">
        <v>2022</v>
      </c>
      <c r="J91" s="38">
        <v>2022</v>
      </c>
      <c r="K91" s="38" t="s">
        <v>141</v>
      </c>
      <c r="L91" s="60" t="s">
        <v>175</v>
      </c>
      <c r="M91" s="40">
        <v>145.5</v>
      </c>
      <c r="N91" s="60"/>
      <c r="O91" s="60"/>
      <c r="P91" s="60"/>
      <c r="Q91" s="60"/>
      <c r="R91" s="60"/>
      <c r="S91" s="72">
        <f t="shared" si="5"/>
        <v>145.5</v>
      </c>
      <c r="T91" s="40">
        <v>145.425</v>
      </c>
      <c r="U91" s="38" t="s">
        <v>34</v>
      </c>
      <c r="V91" s="38" t="s">
        <v>131</v>
      </c>
      <c r="W91" s="40" t="s">
        <v>371</v>
      </c>
      <c r="X91" s="40" t="s">
        <v>371</v>
      </c>
      <c r="Y91" s="38"/>
      <c r="Z91" s="38" t="s">
        <v>45</v>
      </c>
      <c r="AA91" s="40" t="s">
        <v>373</v>
      </c>
      <c r="AB91" s="36" t="s">
        <v>374</v>
      </c>
    </row>
    <row r="92" s="6" customFormat="1" ht="36" customHeight="1" spans="1:28">
      <c r="A92" s="32">
        <v>52</v>
      </c>
      <c r="B92" s="42" t="s">
        <v>375</v>
      </c>
      <c r="C92" s="42" t="s">
        <v>136</v>
      </c>
      <c r="D92" s="43" t="s">
        <v>137</v>
      </c>
      <c r="E92" s="44" t="s">
        <v>138</v>
      </c>
      <c r="F92" s="42" t="s">
        <v>96</v>
      </c>
      <c r="G92" s="42" t="s">
        <v>376</v>
      </c>
      <c r="H92" s="45" t="s">
        <v>377</v>
      </c>
      <c r="I92" s="44">
        <v>2021</v>
      </c>
      <c r="J92" s="44">
        <v>2021</v>
      </c>
      <c r="K92" s="38" t="s">
        <v>141</v>
      </c>
      <c r="L92" s="45" t="s">
        <v>142</v>
      </c>
      <c r="M92" s="61">
        <v>28.92</v>
      </c>
      <c r="N92" s="61"/>
      <c r="O92" s="61"/>
      <c r="P92" s="61"/>
      <c r="Q92" s="61"/>
      <c r="R92" s="61"/>
      <c r="S92" s="72">
        <f t="shared" si="5"/>
        <v>28.92</v>
      </c>
      <c r="T92" s="47">
        <v>28.9125</v>
      </c>
      <c r="U92" s="44" t="s">
        <v>34</v>
      </c>
      <c r="V92" s="44" t="s">
        <v>131</v>
      </c>
      <c r="W92" s="42" t="s">
        <v>376</v>
      </c>
      <c r="X92" s="42" t="s">
        <v>376</v>
      </c>
      <c r="Y92" s="44"/>
      <c r="Z92" s="44" t="s">
        <v>45</v>
      </c>
      <c r="AA92" s="83" t="s">
        <v>378</v>
      </c>
      <c r="AB92" s="44" t="s">
        <v>379</v>
      </c>
    </row>
    <row r="93" s="6" customFormat="1" ht="36" customHeight="1" spans="1:28">
      <c r="A93" s="32">
        <v>53</v>
      </c>
      <c r="B93" s="47" t="s">
        <v>380</v>
      </c>
      <c r="C93" s="42" t="s">
        <v>136</v>
      </c>
      <c r="D93" s="43" t="s">
        <v>137</v>
      </c>
      <c r="E93" s="44" t="s">
        <v>138</v>
      </c>
      <c r="F93" s="42" t="s">
        <v>96</v>
      </c>
      <c r="G93" s="46" t="s">
        <v>381</v>
      </c>
      <c r="H93" s="45" t="s">
        <v>382</v>
      </c>
      <c r="I93" s="44">
        <v>2022</v>
      </c>
      <c r="J93" s="44">
        <v>2022</v>
      </c>
      <c r="K93" s="38" t="s">
        <v>141</v>
      </c>
      <c r="L93" s="45" t="s">
        <v>149</v>
      </c>
      <c r="M93" s="65"/>
      <c r="N93" s="65"/>
      <c r="O93" s="65"/>
      <c r="P93" s="65">
        <v>182.51</v>
      </c>
      <c r="Q93" s="65"/>
      <c r="R93" s="65"/>
      <c r="S93" s="72">
        <f t="shared" si="5"/>
        <v>182.51</v>
      </c>
      <c r="T93" s="47">
        <v>181.404774</v>
      </c>
      <c r="U93" s="44" t="s">
        <v>34</v>
      </c>
      <c r="V93" s="44" t="s">
        <v>131</v>
      </c>
      <c r="W93" s="42" t="s">
        <v>381</v>
      </c>
      <c r="X93" s="42" t="s">
        <v>381</v>
      </c>
      <c r="Y93" s="44"/>
      <c r="Z93" s="44" t="s">
        <v>45</v>
      </c>
      <c r="AA93" s="83" t="s">
        <v>383</v>
      </c>
      <c r="AB93" s="84" t="s">
        <v>384</v>
      </c>
    </row>
    <row r="94" s="6" customFormat="1" ht="36" customHeight="1" spans="1:28">
      <c r="A94" s="32">
        <v>54</v>
      </c>
      <c r="B94" s="48" t="s">
        <v>385</v>
      </c>
      <c r="C94" s="36" t="s">
        <v>166</v>
      </c>
      <c r="D94" s="37" t="s">
        <v>137</v>
      </c>
      <c r="E94" s="38" t="s">
        <v>138</v>
      </c>
      <c r="F94" s="48" t="s">
        <v>84</v>
      </c>
      <c r="G94" s="48" t="s">
        <v>386</v>
      </c>
      <c r="H94" s="39" t="s">
        <v>387</v>
      </c>
      <c r="I94" s="38">
        <v>2022</v>
      </c>
      <c r="J94" s="38">
        <v>2022</v>
      </c>
      <c r="K94" s="38" t="s">
        <v>141</v>
      </c>
      <c r="L94" s="64" t="s">
        <v>162</v>
      </c>
      <c r="M94" s="60"/>
      <c r="N94" s="60"/>
      <c r="O94" s="60"/>
      <c r="P94" s="48">
        <v>226.4</v>
      </c>
      <c r="Q94" s="60"/>
      <c r="R94" s="60"/>
      <c r="S94" s="72">
        <f t="shared" si="5"/>
        <v>226.4</v>
      </c>
      <c r="T94" s="40">
        <v>226.329906</v>
      </c>
      <c r="U94" s="38" t="s">
        <v>34</v>
      </c>
      <c r="V94" s="38" t="s">
        <v>131</v>
      </c>
      <c r="W94" s="48" t="s">
        <v>386</v>
      </c>
      <c r="X94" s="48" t="s">
        <v>386</v>
      </c>
      <c r="Y94" s="38"/>
      <c r="Z94" s="38" t="s">
        <v>45</v>
      </c>
      <c r="AA94" s="48" t="s">
        <v>388</v>
      </c>
      <c r="AB94" s="110" t="s">
        <v>389</v>
      </c>
    </row>
    <row r="95" s="6" customFormat="1" ht="36" customHeight="1" spans="1:28">
      <c r="A95" s="32">
        <v>55</v>
      </c>
      <c r="B95" s="41" t="s">
        <v>390</v>
      </c>
      <c r="C95" s="42" t="s">
        <v>154</v>
      </c>
      <c r="D95" s="43" t="s">
        <v>137</v>
      </c>
      <c r="E95" s="44" t="s">
        <v>138</v>
      </c>
      <c r="F95" s="41" t="s">
        <v>84</v>
      </c>
      <c r="G95" s="42" t="s">
        <v>386</v>
      </c>
      <c r="H95" s="45" t="s">
        <v>236</v>
      </c>
      <c r="I95" s="44">
        <v>2021</v>
      </c>
      <c r="J95" s="44">
        <v>2021</v>
      </c>
      <c r="K95" s="38" t="s">
        <v>141</v>
      </c>
      <c r="L95" s="45" t="s">
        <v>142</v>
      </c>
      <c r="M95" s="61">
        <v>34.588561</v>
      </c>
      <c r="N95" s="61"/>
      <c r="O95" s="61"/>
      <c r="P95" s="61"/>
      <c r="Q95" s="61"/>
      <c r="R95" s="61"/>
      <c r="S95" s="72">
        <f t="shared" si="5"/>
        <v>34.588561</v>
      </c>
      <c r="T95" s="74">
        <v>34.588561</v>
      </c>
      <c r="U95" s="44" t="s">
        <v>34</v>
      </c>
      <c r="V95" s="44" t="s">
        <v>131</v>
      </c>
      <c r="W95" s="42" t="s">
        <v>386</v>
      </c>
      <c r="X95" s="42" t="s">
        <v>386</v>
      </c>
      <c r="Y95" s="44"/>
      <c r="Z95" s="44" t="s">
        <v>45</v>
      </c>
      <c r="AA95" s="48" t="s">
        <v>388</v>
      </c>
      <c r="AB95" s="110" t="s">
        <v>389</v>
      </c>
    </row>
    <row r="96" s="6" customFormat="1" ht="36" customHeight="1" spans="1:28">
      <c r="A96" s="32">
        <v>56</v>
      </c>
      <c r="B96" s="40" t="s">
        <v>391</v>
      </c>
      <c r="C96" s="36" t="s">
        <v>166</v>
      </c>
      <c r="D96" s="37" t="s">
        <v>137</v>
      </c>
      <c r="E96" s="38" t="s">
        <v>138</v>
      </c>
      <c r="F96" s="40" t="s">
        <v>63</v>
      </c>
      <c r="G96" s="40" t="s">
        <v>392</v>
      </c>
      <c r="H96" s="39" t="s">
        <v>393</v>
      </c>
      <c r="I96" s="38">
        <v>2022</v>
      </c>
      <c r="J96" s="38">
        <v>2022</v>
      </c>
      <c r="K96" s="38" t="s">
        <v>141</v>
      </c>
      <c r="L96" s="60" t="s">
        <v>175</v>
      </c>
      <c r="M96" s="40">
        <v>229.1</v>
      </c>
      <c r="N96" s="60"/>
      <c r="O96" s="60"/>
      <c r="P96" s="60"/>
      <c r="Q96" s="60"/>
      <c r="R96" s="60"/>
      <c r="S96" s="72">
        <f t="shared" si="5"/>
        <v>229.1</v>
      </c>
      <c r="T96" s="40">
        <v>229.0878</v>
      </c>
      <c r="U96" s="38" t="s">
        <v>34</v>
      </c>
      <c r="V96" s="38" t="s">
        <v>131</v>
      </c>
      <c r="W96" s="40" t="s">
        <v>394</v>
      </c>
      <c r="X96" s="40" t="s">
        <v>394</v>
      </c>
      <c r="Y96" s="38"/>
      <c r="Z96" s="38" t="s">
        <v>45</v>
      </c>
      <c r="AA96" s="36" t="s">
        <v>395</v>
      </c>
      <c r="AB96" s="38" t="s">
        <v>396</v>
      </c>
    </row>
    <row r="97" s="6" customFormat="1" ht="36" customHeight="1" spans="1:28">
      <c r="A97" s="32">
        <v>57</v>
      </c>
      <c r="B97" s="40" t="s">
        <v>397</v>
      </c>
      <c r="C97" s="36" t="s">
        <v>166</v>
      </c>
      <c r="D97" s="37" t="s">
        <v>137</v>
      </c>
      <c r="E97" s="38" t="s">
        <v>138</v>
      </c>
      <c r="F97" s="40" t="s">
        <v>63</v>
      </c>
      <c r="G97" s="40" t="s">
        <v>392</v>
      </c>
      <c r="H97" s="39" t="s">
        <v>398</v>
      </c>
      <c r="I97" s="38">
        <v>2022</v>
      </c>
      <c r="J97" s="38">
        <v>2022</v>
      </c>
      <c r="K97" s="38" t="s">
        <v>141</v>
      </c>
      <c r="L97" s="60" t="s">
        <v>175</v>
      </c>
      <c r="M97" s="40">
        <v>72.2</v>
      </c>
      <c r="N97" s="60"/>
      <c r="O97" s="60"/>
      <c r="P97" s="60"/>
      <c r="Q97" s="60"/>
      <c r="R97" s="60"/>
      <c r="S97" s="72">
        <f t="shared" si="5"/>
        <v>72.2</v>
      </c>
      <c r="T97" s="40">
        <v>72.197</v>
      </c>
      <c r="U97" s="38" t="s">
        <v>34</v>
      </c>
      <c r="V97" s="38" t="s">
        <v>131</v>
      </c>
      <c r="W97" s="40" t="s">
        <v>394</v>
      </c>
      <c r="X97" s="40" t="s">
        <v>394</v>
      </c>
      <c r="Y97" s="38"/>
      <c r="Z97" s="38" t="s">
        <v>45</v>
      </c>
      <c r="AA97" s="36" t="s">
        <v>395</v>
      </c>
      <c r="AB97" s="38" t="s">
        <v>396</v>
      </c>
    </row>
    <row r="98" s="6" customFormat="1" ht="36" customHeight="1" spans="1:28">
      <c r="A98" s="32">
        <v>58</v>
      </c>
      <c r="B98" s="36" t="s">
        <v>399</v>
      </c>
      <c r="C98" s="36" t="s">
        <v>166</v>
      </c>
      <c r="D98" s="37" t="s">
        <v>137</v>
      </c>
      <c r="E98" s="38" t="s">
        <v>138</v>
      </c>
      <c r="F98" s="36" t="s">
        <v>99</v>
      </c>
      <c r="G98" s="36" t="s">
        <v>400</v>
      </c>
      <c r="H98" s="39" t="s">
        <v>377</v>
      </c>
      <c r="I98" s="38">
        <v>2022</v>
      </c>
      <c r="J98" s="38">
        <v>2022</v>
      </c>
      <c r="K98" s="38" t="s">
        <v>141</v>
      </c>
      <c r="L98" s="60" t="s">
        <v>175</v>
      </c>
      <c r="M98" s="39">
        <v>28.8</v>
      </c>
      <c r="N98" s="60"/>
      <c r="O98" s="60"/>
      <c r="P98" s="60"/>
      <c r="Q98" s="60"/>
      <c r="R98" s="60"/>
      <c r="S98" s="72">
        <f t="shared" si="5"/>
        <v>28.8</v>
      </c>
      <c r="T98" s="40">
        <v>28.72939</v>
      </c>
      <c r="U98" s="38" t="s">
        <v>34</v>
      </c>
      <c r="V98" s="38" t="s">
        <v>131</v>
      </c>
      <c r="W98" s="36" t="s">
        <v>400</v>
      </c>
      <c r="X98" s="36" t="s">
        <v>400</v>
      </c>
      <c r="Y98" s="38"/>
      <c r="Z98" s="38" t="s">
        <v>45</v>
      </c>
      <c r="AA98" s="36" t="s">
        <v>400</v>
      </c>
      <c r="AB98" s="72" t="s">
        <v>401</v>
      </c>
    </row>
    <row r="99" s="6" customFormat="1" ht="36" customHeight="1" spans="1:28">
      <c r="A99" s="32">
        <v>59</v>
      </c>
      <c r="B99" s="46" t="s">
        <v>402</v>
      </c>
      <c r="C99" s="42" t="s">
        <v>136</v>
      </c>
      <c r="D99" s="43" t="s">
        <v>137</v>
      </c>
      <c r="E99" s="44" t="s">
        <v>138</v>
      </c>
      <c r="F99" s="46" t="s">
        <v>99</v>
      </c>
      <c r="G99" s="46" t="s">
        <v>403</v>
      </c>
      <c r="H99" s="45" t="s">
        <v>404</v>
      </c>
      <c r="I99" s="44">
        <v>2022</v>
      </c>
      <c r="J99" s="44">
        <v>2022</v>
      </c>
      <c r="K99" s="38" t="s">
        <v>141</v>
      </c>
      <c r="L99" s="62" t="s">
        <v>162</v>
      </c>
      <c r="M99" s="65"/>
      <c r="N99" s="61"/>
      <c r="O99" s="61"/>
      <c r="P99" s="46">
        <v>311.7</v>
      </c>
      <c r="Q99" s="61"/>
      <c r="R99" s="61"/>
      <c r="S99" s="72">
        <f t="shared" si="5"/>
        <v>311.7</v>
      </c>
      <c r="T99" s="47">
        <v>311.6655</v>
      </c>
      <c r="U99" s="44" t="s">
        <v>34</v>
      </c>
      <c r="V99" s="44" t="s">
        <v>131</v>
      </c>
      <c r="W99" s="46" t="s">
        <v>403</v>
      </c>
      <c r="X99" s="46" t="s">
        <v>403</v>
      </c>
      <c r="Y99" s="44"/>
      <c r="Z99" s="44" t="s">
        <v>45</v>
      </c>
      <c r="AA99" s="83" t="s">
        <v>405</v>
      </c>
      <c r="AB99" s="36" t="s">
        <v>406</v>
      </c>
    </row>
    <row r="100" s="6" customFormat="1" ht="36" customHeight="1" spans="1:28">
      <c r="A100" s="32">
        <v>60</v>
      </c>
      <c r="B100" s="40" t="s">
        <v>407</v>
      </c>
      <c r="C100" s="36" t="s">
        <v>136</v>
      </c>
      <c r="D100" s="37" t="s">
        <v>137</v>
      </c>
      <c r="E100" s="38" t="s">
        <v>138</v>
      </c>
      <c r="F100" s="36" t="s">
        <v>97</v>
      </c>
      <c r="G100" s="36" t="s">
        <v>408</v>
      </c>
      <c r="H100" s="39" t="s">
        <v>409</v>
      </c>
      <c r="I100" s="38">
        <v>2021</v>
      </c>
      <c r="J100" s="38">
        <v>2021</v>
      </c>
      <c r="K100" s="38" t="s">
        <v>141</v>
      </c>
      <c r="L100" s="39" t="s">
        <v>149</v>
      </c>
      <c r="M100" s="60"/>
      <c r="N100" s="60"/>
      <c r="O100" s="60"/>
      <c r="P100" s="60">
        <v>203.74</v>
      </c>
      <c r="Q100" s="60"/>
      <c r="R100" s="60"/>
      <c r="S100" s="72">
        <f t="shared" si="5"/>
        <v>203.74</v>
      </c>
      <c r="T100" s="40">
        <v>203.73108</v>
      </c>
      <c r="U100" s="38" t="s">
        <v>34</v>
      </c>
      <c r="V100" s="102" t="s">
        <v>131</v>
      </c>
      <c r="W100" s="103" t="s">
        <v>410</v>
      </c>
      <c r="X100" s="104" t="s">
        <v>410</v>
      </c>
      <c r="Y100" s="38"/>
      <c r="Z100" s="38" t="s">
        <v>45</v>
      </c>
      <c r="AA100" s="36" t="s">
        <v>411</v>
      </c>
      <c r="AB100" s="36" t="s">
        <v>412</v>
      </c>
    </row>
    <row r="101" s="6" customFormat="1" ht="36" customHeight="1" spans="1:28">
      <c r="A101" s="32">
        <v>61</v>
      </c>
      <c r="B101" s="47" t="s">
        <v>413</v>
      </c>
      <c r="C101" s="42" t="s">
        <v>136</v>
      </c>
      <c r="D101" s="43" t="s">
        <v>137</v>
      </c>
      <c r="E101" s="44" t="s">
        <v>138</v>
      </c>
      <c r="F101" s="42" t="s">
        <v>97</v>
      </c>
      <c r="G101" s="42" t="s">
        <v>414</v>
      </c>
      <c r="H101" s="45" t="s">
        <v>415</v>
      </c>
      <c r="I101" s="44">
        <v>2021</v>
      </c>
      <c r="J101" s="44">
        <v>2021</v>
      </c>
      <c r="K101" s="38" t="s">
        <v>141</v>
      </c>
      <c r="L101" s="92" t="s">
        <v>149</v>
      </c>
      <c r="M101" s="61"/>
      <c r="N101" s="61"/>
      <c r="O101" s="61"/>
      <c r="P101" s="61">
        <v>26.608169</v>
      </c>
      <c r="Q101" s="61"/>
      <c r="R101" s="61"/>
      <c r="S101" s="72">
        <f t="shared" si="5"/>
        <v>26.608169</v>
      </c>
      <c r="T101" s="74">
        <v>26.608169</v>
      </c>
      <c r="U101" s="44" t="s">
        <v>34</v>
      </c>
      <c r="V101" s="44" t="s">
        <v>131</v>
      </c>
      <c r="W101" s="42" t="s">
        <v>414</v>
      </c>
      <c r="X101" s="42" t="s">
        <v>414</v>
      </c>
      <c r="Y101" s="44"/>
      <c r="Z101" s="44" t="s">
        <v>45</v>
      </c>
      <c r="AA101" s="83" t="s">
        <v>416</v>
      </c>
      <c r="AB101" s="44" t="s">
        <v>417</v>
      </c>
    </row>
    <row r="102" s="6" customFormat="1" ht="36" customHeight="1" spans="1:28">
      <c r="A102" s="32">
        <v>62</v>
      </c>
      <c r="B102" s="47" t="s">
        <v>418</v>
      </c>
      <c r="C102" s="42" t="s">
        <v>136</v>
      </c>
      <c r="D102" s="43" t="s">
        <v>137</v>
      </c>
      <c r="E102" s="44" t="s">
        <v>138</v>
      </c>
      <c r="F102" s="47" t="s">
        <v>97</v>
      </c>
      <c r="G102" s="47" t="s">
        <v>410</v>
      </c>
      <c r="H102" s="45" t="s">
        <v>419</v>
      </c>
      <c r="I102" s="44">
        <v>2022</v>
      </c>
      <c r="J102" s="44">
        <v>2022</v>
      </c>
      <c r="K102" s="38" t="s">
        <v>141</v>
      </c>
      <c r="L102" s="45" t="s">
        <v>175</v>
      </c>
      <c r="M102" s="61">
        <v>69.5434782608696</v>
      </c>
      <c r="N102" s="61"/>
      <c r="O102" s="61"/>
      <c r="P102" s="61"/>
      <c r="Q102" s="61"/>
      <c r="R102" s="61"/>
      <c r="S102" s="72">
        <f t="shared" si="5"/>
        <v>69.5434782608696</v>
      </c>
      <c r="T102" s="47">
        <v>69.539814</v>
      </c>
      <c r="U102" s="44" t="s">
        <v>34</v>
      </c>
      <c r="V102" s="44" t="s">
        <v>131</v>
      </c>
      <c r="W102" s="47" t="s">
        <v>410</v>
      </c>
      <c r="X102" s="47" t="s">
        <v>410</v>
      </c>
      <c r="Y102" s="44"/>
      <c r="Z102" s="44" t="s">
        <v>45</v>
      </c>
      <c r="AA102" s="83" t="s">
        <v>411</v>
      </c>
      <c r="AB102" s="44" t="s">
        <v>412</v>
      </c>
    </row>
    <row r="103" s="6" customFormat="1" ht="36" customHeight="1" spans="1:28">
      <c r="A103" s="32">
        <v>63</v>
      </c>
      <c r="B103" s="47" t="s">
        <v>420</v>
      </c>
      <c r="C103" s="42" t="s">
        <v>136</v>
      </c>
      <c r="D103" s="43" t="s">
        <v>137</v>
      </c>
      <c r="E103" s="44" t="s">
        <v>138</v>
      </c>
      <c r="F103" s="47" t="s">
        <v>97</v>
      </c>
      <c r="G103" s="47" t="s">
        <v>410</v>
      </c>
      <c r="H103" s="45" t="s">
        <v>421</v>
      </c>
      <c r="I103" s="44">
        <v>2022</v>
      </c>
      <c r="J103" s="44">
        <v>2022</v>
      </c>
      <c r="K103" s="38" t="s">
        <v>141</v>
      </c>
      <c r="L103" s="45" t="s">
        <v>175</v>
      </c>
      <c r="M103" s="61">
        <v>210.45652173913</v>
      </c>
      <c r="N103" s="61"/>
      <c r="O103" s="61"/>
      <c r="P103" s="61"/>
      <c r="Q103" s="61"/>
      <c r="R103" s="61"/>
      <c r="S103" s="72">
        <f t="shared" si="5"/>
        <v>210.45652173913</v>
      </c>
      <c r="T103" s="47">
        <v>210.299355</v>
      </c>
      <c r="U103" s="44" t="s">
        <v>34</v>
      </c>
      <c r="V103" s="44" t="s">
        <v>131</v>
      </c>
      <c r="W103" s="47" t="s">
        <v>410</v>
      </c>
      <c r="X103" s="47" t="s">
        <v>410</v>
      </c>
      <c r="Y103" s="44"/>
      <c r="Z103" s="44" t="s">
        <v>45</v>
      </c>
      <c r="AA103" s="83" t="s">
        <v>411</v>
      </c>
      <c r="AB103" s="44" t="s">
        <v>412</v>
      </c>
    </row>
    <row r="104" s="6" customFormat="1" ht="36" customHeight="1" spans="1:28">
      <c r="A104" s="32">
        <v>64</v>
      </c>
      <c r="B104" s="86" t="s">
        <v>422</v>
      </c>
      <c r="C104" s="42" t="s">
        <v>136</v>
      </c>
      <c r="D104" s="43" t="s">
        <v>137</v>
      </c>
      <c r="E104" s="44" t="s">
        <v>138</v>
      </c>
      <c r="F104" s="86" t="s">
        <v>68</v>
      </c>
      <c r="G104" s="86" t="s">
        <v>423</v>
      </c>
      <c r="H104" s="45" t="s">
        <v>424</v>
      </c>
      <c r="I104" s="44">
        <v>2022</v>
      </c>
      <c r="J104" s="44">
        <v>2022</v>
      </c>
      <c r="K104" s="38" t="s">
        <v>141</v>
      </c>
      <c r="L104" s="86" t="s">
        <v>270</v>
      </c>
      <c r="M104" s="61"/>
      <c r="N104" s="61"/>
      <c r="O104" s="61"/>
      <c r="P104" s="61"/>
      <c r="Q104" s="61"/>
      <c r="R104" s="86">
        <v>223.19</v>
      </c>
      <c r="S104" s="72">
        <f t="shared" si="5"/>
        <v>223.19</v>
      </c>
      <c r="T104" s="105">
        <v>223.1892</v>
      </c>
      <c r="U104" s="44" t="s">
        <v>34</v>
      </c>
      <c r="V104" s="44" t="s">
        <v>131</v>
      </c>
      <c r="W104" s="86" t="s">
        <v>423</v>
      </c>
      <c r="X104" s="86" t="s">
        <v>423</v>
      </c>
      <c r="Y104" s="44"/>
      <c r="Z104" s="44" t="s">
        <v>45</v>
      </c>
      <c r="AA104" s="83" t="s">
        <v>425</v>
      </c>
      <c r="AB104" s="44" t="s">
        <v>426</v>
      </c>
    </row>
    <row r="105" s="6" customFormat="1" ht="36" customHeight="1" spans="1:28">
      <c r="A105" s="32">
        <v>65</v>
      </c>
      <c r="B105" s="40" t="s">
        <v>427</v>
      </c>
      <c r="C105" s="36" t="s">
        <v>166</v>
      </c>
      <c r="D105" s="37" t="s">
        <v>137</v>
      </c>
      <c r="E105" s="38" t="s">
        <v>138</v>
      </c>
      <c r="F105" s="36" t="s">
        <v>88</v>
      </c>
      <c r="G105" s="36" t="s">
        <v>428</v>
      </c>
      <c r="H105" s="39" t="s">
        <v>429</v>
      </c>
      <c r="I105" s="38">
        <v>2022</v>
      </c>
      <c r="J105" s="38">
        <v>2022</v>
      </c>
      <c r="K105" s="38" t="s">
        <v>141</v>
      </c>
      <c r="L105" s="60" t="s">
        <v>175</v>
      </c>
      <c r="M105" s="39">
        <v>102.4</v>
      </c>
      <c r="N105" s="60"/>
      <c r="O105" s="60"/>
      <c r="P105" s="60"/>
      <c r="Q105" s="60"/>
      <c r="R105" s="60"/>
      <c r="S105" s="72">
        <f t="shared" si="5"/>
        <v>102.4</v>
      </c>
      <c r="T105" s="40">
        <v>102.37156</v>
      </c>
      <c r="U105" s="38" t="s">
        <v>34</v>
      </c>
      <c r="V105" s="38" t="s">
        <v>131</v>
      </c>
      <c r="W105" s="36" t="s">
        <v>428</v>
      </c>
      <c r="X105" s="36" t="s">
        <v>428</v>
      </c>
      <c r="Y105" s="38"/>
      <c r="Z105" s="38" t="s">
        <v>45</v>
      </c>
      <c r="AA105" s="36" t="s">
        <v>430</v>
      </c>
      <c r="AB105" s="38" t="s">
        <v>431</v>
      </c>
    </row>
    <row r="106" s="6" customFormat="1" ht="36" customHeight="1" spans="1:28">
      <c r="A106" s="32">
        <v>66</v>
      </c>
      <c r="B106" s="40" t="s">
        <v>432</v>
      </c>
      <c r="C106" s="36" t="s">
        <v>166</v>
      </c>
      <c r="D106" s="37" t="s">
        <v>137</v>
      </c>
      <c r="E106" s="38" t="s">
        <v>138</v>
      </c>
      <c r="F106" s="36" t="s">
        <v>93</v>
      </c>
      <c r="G106" s="36" t="s">
        <v>433</v>
      </c>
      <c r="H106" s="39" t="s">
        <v>434</v>
      </c>
      <c r="I106" s="38">
        <v>2022</v>
      </c>
      <c r="J106" s="38">
        <v>2022</v>
      </c>
      <c r="K106" s="38" t="s">
        <v>141</v>
      </c>
      <c r="L106" s="60" t="s">
        <v>175</v>
      </c>
      <c r="M106" s="39">
        <v>58.7</v>
      </c>
      <c r="N106" s="60"/>
      <c r="O106" s="60"/>
      <c r="P106" s="60"/>
      <c r="Q106" s="60"/>
      <c r="R106" s="60"/>
      <c r="S106" s="72">
        <f t="shared" si="5"/>
        <v>58.7</v>
      </c>
      <c r="T106" s="40">
        <v>58.650914</v>
      </c>
      <c r="U106" s="38" t="s">
        <v>34</v>
      </c>
      <c r="V106" s="38" t="s">
        <v>131</v>
      </c>
      <c r="W106" s="36" t="s">
        <v>435</v>
      </c>
      <c r="X106" s="36" t="s">
        <v>435</v>
      </c>
      <c r="Y106" s="38"/>
      <c r="Z106" s="38" t="s">
        <v>45</v>
      </c>
      <c r="AA106" s="36" t="s">
        <v>436</v>
      </c>
      <c r="AB106" s="38" t="s">
        <v>437</v>
      </c>
    </row>
    <row r="107" s="6" customFormat="1" ht="36" customHeight="1" spans="1:28">
      <c r="A107" s="32">
        <v>67</v>
      </c>
      <c r="B107" s="40" t="s">
        <v>438</v>
      </c>
      <c r="C107" s="36" t="s">
        <v>166</v>
      </c>
      <c r="D107" s="37" t="s">
        <v>137</v>
      </c>
      <c r="E107" s="38" t="s">
        <v>138</v>
      </c>
      <c r="F107" s="36" t="s">
        <v>93</v>
      </c>
      <c r="G107" s="36" t="s">
        <v>433</v>
      </c>
      <c r="H107" s="39" t="s">
        <v>439</v>
      </c>
      <c r="I107" s="38">
        <v>2022</v>
      </c>
      <c r="J107" s="38">
        <v>2022</v>
      </c>
      <c r="K107" s="38" t="s">
        <v>141</v>
      </c>
      <c r="L107" s="60" t="s">
        <v>175</v>
      </c>
      <c r="M107" s="39">
        <v>45.2</v>
      </c>
      <c r="N107" s="59"/>
      <c r="O107" s="59"/>
      <c r="P107" s="59"/>
      <c r="Q107" s="59"/>
      <c r="R107" s="59"/>
      <c r="S107" s="72">
        <f t="shared" si="5"/>
        <v>45.2</v>
      </c>
      <c r="T107" s="40">
        <v>45.183091</v>
      </c>
      <c r="U107" s="38" t="s">
        <v>34</v>
      </c>
      <c r="V107" s="38" t="s">
        <v>131</v>
      </c>
      <c r="W107" s="36" t="s">
        <v>435</v>
      </c>
      <c r="X107" s="36" t="s">
        <v>435</v>
      </c>
      <c r="Y107" s="38"/>
      <c r="Z107" s="38" t="s">
        <v>45</v>
      </c>
      <c r="AA107" s="36" t="s">
        <v>436</v>
      </c>
      <c r="AB107" s="38" t="s">
        <v>437</v>
      </c>
    </row>
    <row r="108" s="6" customFormat="1" ht="36" customHeight="1" spans="1:28">
      <c r="A108" s="32">
        <v>68</v>
      </c>
      <c r="B108" s="36" t="s">
        <v>440</v>
      </c>
      <c r="C108" s="36" t="s">
        <v>166</v>
      </c>
      <c r="D108" s="37" t="s">
        <v>137</v>
      </c>
      <c r="E108" s="38" t="s">
        <v>138</v>
      </c>
      <c r="F108" s="36" t="s">
        <v>66</v>
      </c>
      <c r="G108" s="36" t="s">
        <v>441</v>
      </c>
      <c r="H108" s="39" t="s">
        <v>442</v>
      </c>
      <c r="I108" s="38">
        <v>2022</v>
      </c>
      <c r="J108" s="38">
        <v>2022</v>
      </c>
      <c r="K108" s="38" t="s">
        <v>141</v>
      </c>
      <c r="L108" s="39" t="s">
        <v>169</v>
      </c>
      <c r="M108" s="36">
        <v>87.1</v>
      </c>
      <c r="N108" s="60"/>
      <c r="O108" s="60"/>
      <c r="P108" s="60"/>
      <c r="Q108" s="60"/>
      <c r="R108" s="60"/>
      <c r="S108" s="72">
        <f t="shared" si="5"/>
        <v>87.1</v>
      </c>
      <c r="T108" s="40">
        <v>87.0361</v>
      </c>
      <c r="U108" s="38" t="s">
        <v>34</v>
      </c>
      <c r="V108" s="38" t="s">
        <v>131</v>
      </c>
      <c r="W108" s="36" t="s">
        <v>441</v>
      </c>
      <c r="X108" s="36" t="s">
        <v>441</v>
      </c>
      <c r="Y108" s="38"/>
      <c r="Z108" s="38" t="s">
        <v>45</v>
      </c>
      <c r="AA108" s="36" t="s">
        <v>443</v>
      </c>
      <c r="AB108" s="36" t="s">
        <v>444</v>
      </c>
    </row>
    <row r="109" s="6" customFormat="1" ht="36" customHeight="1" spans="1:28">
      <c r="A109" s="32">
        <v>69</v>
      </c>
      <c r="B109" s="36" t="s">
        <v>445</v>
      </c>
      <c r="C109" s="36" t="s">
        <v>166</v>
      </c>
      <c r="D109" s="37" t="s">
        <v>137</v>
      </c>
      <c r="E109" s="38" t="s">
        <v>138</v>
      </c>
      <c r="F109" s="36" t="s">
        <v>66</v>
      </c>
      <c r="G109" s="36" t="s">
        <v>446</v>
      </c>
      <c r="H109" s="39" t="s">
        <v>447</v>
      </c>
      <c r="I109" s="38">
        <v>2022</v>
      </c>
      <c r="J109" s="38">
        <v>2022</v>
      </c>
      <c r="K109" s="38" t="s">
        <v>141</v>
      </c>
      <c r="L109" s="39" t="s">
        <v>169</v>
      </c>
      <c r="M109" s="36">
        <v>151.7</v>
      </c>
      <c r="N109" s="60"/>
      <c r="O109" s="60"/>
      <c r="P109" s="60"/>
      <c r="Q109" s="60"/>
      <c r="R109" s="60"/>
      <c r="S109" s="72">
        <f t="shared" si="5"/>
        <v>151.7</v>
      </c>
      <c r="T109" s="40">
        <v>151.6755</v>
      </c>
      <c r="U109" s="38" t="s">
        <v>34</v>
      </c>
      <c r="V109" s="38" t="s">
        <v>131</v>
      </c>
      <c r="W109" s="36" t="s">
        <v>446</v>
      </c>
      <c r="X109" s="36" t="s">
        <v>446</v>
      </c>
      <c r="Y109" s="38"/>
      <c r="Z109" s="38" t="s">
        <v>45</v>
      </c>
      <c r="AA109" s="36" t="s">
        <v>448</v>
      </c>
      <c r="AB109" s="36" t="s">
        <v>449</v>
      </c>
    </row>
    <row r="110" s="5" customFormat="1" ht="36" customHeight="1" spans="1:28">
      <c r="A110" s="32">
        <v>70</v>
      </c>
      <c r="B110" s="41" t="s">
        <v>450</v>
      </c>
      <c r="C110" s="36" t="s">
        <v>451</v>
      </c>
      <c r="D110" s="37" t="s">
        <v>452</v>
      </c>
      <c r="E110" s="37" t="s">
        <v>452</v>
      </c>
      <c r="F110" s="36" t="s">
        <v>57</v>
      </c>
      <c r="G110" s="36" t="s">
        <v>453</v>
      </c>
      <c r="H110" s="39" t="s">
        <v>454</v>
      </c>
      <c r="I110" s="38">
        <v>2022</v>
      </c>
      <c r="J110" s="38">
        <v>2022</v>
      </c>
      <c r="K110" s="38">
        <v>30</v>
      </c>
      <c r="L110" s="39" t="s">
        <v>455</v>
      </c>
      <c r="M110" s="38">
        <v>3.25</v>
      </c>
      <c r="N110" s="38"/>
      <c r="O110" s="38"/>
      <c r="P110" s="38"/>
      <c r="Q110" s="38"/>
      <c r="R110" s="38"/>
      <c r="S110" s="38">
        <v>3.25</v>
      </c>
      <c r="T110" s="40">
        <v>3.25</v>
      </c>
      <c r="U110" s="38" t="s">
        <v>34</v>
      </c>
      <c r="V110" s="38" t="s">
        <v>131</v>
      </c>
      <c r="W110" s="36" t="s">
        <v>453</v>
      </c>
      <c r="X110" s="36" t="s">
        <v>453</v>
      </c>
      <c r="Y110" s="38"/>
      <c r="Z110" s="38" t="s">
        <v>45</v>
      </c>
      <c r="AA110" s="36" t="s">
        <v>456</v>
      </c>
      <c r="AB110" s="36" t="s">
        <v>457</v>
      </c>
    </row>
    <row r="111" s="5" customFormat="1" ht="36" customHeight="1" spans="1:28">
      <c r="A111" s="32">
        <v>71</v>
      </c>
      <c r="B111" s="41" t="s">
        <v>458</v>
      </c>
      <c r="C111" s="36" t="s">
        <v>451</v>
      </c>
      <c r="D111" s="37" t="s">
        <v>452</v>
      </c>
      <c r="E111" s="37" t="s">
        <v>452</v>
      </c>
      <c r="F111" s="36" t="s">
        <v>57</v>
      </c>
      <c r="G111" s="42" t="s">
        <v>285</v>
      </c>
      <c r="H111" s="45" t="s">
        <v>459</v>
      </c>
      <c r="I111" s="38">
        <v>2022</v>
      </c>
      <c r="J111" s="38">
        <v>2022</v>
      </c>
      <c r="K111" s="38">
        <v>30</v>
      </c>
      <c r="L111" s="39" t="s">
        <v>455</v>
      </c>
      <c r="M111" s="46">
        <v>20.17</v>
      </c>
      <c r="N111" s="61"/>
      <c r="O111" s="61"/>
      <c r="P111" s="61"/>
      <c r="Q111" s="61"/>
      <c r="R111" s="61"/>
      <c r="S111" s="46">
        <v>20.17</v>
      </c>
      <c r="T111" s="47">
        <v>20.17</v>
      </c>
      <c r="U111" s="38" t="s">
        <v>34</v>
      </c>
      <c r="V111" s="38" t="s">
        <v>131</v>
      </c>
      <c r="W111" s="42" t="s">
        <v>285</v>
      </c>
      <c r="X111" s="42" t="s">
        <v>285</v>
      </c>
      <c r="Y111" s="44"/>
      <c r="Z111" s="38" t="s">
        <v>45</v>
      </c>
      <c r="AA111" s="36" t="s">
        <v>288</v>
      </c>
      <c r="AB111" s="84" t="s">
        <v>289</v>
      </c>
    </row>
    <row r="112" s="5" customFormat="1" ht="36" customHeight="1" spans="1:28">
      <c r="A112" s="32">
        <v>72</v>
      </c>
      <c r="B112" s="41" t="s">
        <v>460</v>
      </c>
      <c r="C112" s="36" t="s">
        <v>451</v>
      </c>
      <c r="D112" s="37" t="s">
        <v>452</v>
      </c>
      <c r="E112" s="37" t="s">
        <v>452</v>
      </c>
      <c r="F112" s="36" t="s">
        <v>57</v>
      </c>
      <c r="G112" s="46" t="s">
        <v>280</v>
      </c>
      <c r="H112" s="45" t="s">
        <v>461</v>
      </c>
      <c r="I112" s="38">
        <v>2022</v>
      </c>
      <c r="J112" s="38">
        <v>2022</v>
      </c>
      <c r="K112" s="38">
        <v>30</v>
      </c>
      <c r="L112" s="39" t="s">
        <v>455</v>
      </c>
      <c r="M112" s="61">
        <v>57.45</v>
      </c>
      <c r="N112" s="61"/>
      <c r="O112" s="61"/>
      <c r="P112" s="46"/>
      <c r="Q112" s="61"/>
      <c r="R112" s="61"/>
      <c r="S112" s="61">
        <v>57.45</v>
      </c>
      <c r="T112" s="74">
        <v>57.45</v>
      </c>
      <c r="U112" s="38" t="s">
        <v>34</v>
      </c>
      <c r="V112" s="38" t="s">
        <v>131</v>
      </c>
      <c r="W112" s="46" t="s">
        <v>280</v>
      </c>
      <c r="X112" s="46" t="s">
        <v>280</v>
      </c>
      <c r="Y112" s="44"/>
      <c r="Z112" s="38" t="s">
        <v>45</v>
      </c>
      <c r="AA112" s="36" t="s">
        <v>282</v>
      </c>
      <c r="AB112" s="44" t="s">
        <v>462</v>
      </c>
    </row>
    <row r="113" s="5" customFormat="1" ht="36" customHeight="1" spans="1:28">
      <c r="A113" s="32">
        <v>73</v>
      </c>
      <c r="B113" s="41" t="s">
        <v>463</v>
      </c>
      <c r="C113" s="36" t="s">
        <v>451</v>
      </c>
      <c r="D113" s="37" t="s">
        <v>452</v>
      </c>
      <c r="E113" s="37" t="s">
        <v>452</v>
      </c>
      <c r="F113" s="36" t="s">
        <v>99</v>
      </c>
      <c r="G113" s="36" t="s">
        <v>464</v>
      </c>
      <c r="H113" s="87" t="s">
        <v>465</v>
      </c>
      <c r="I113" s="38">
        <v>2022</v>
      </c>
      <c r="J113" s="38">
        <v>2022</v>
      </c>
      <c r="K113" s="38">
        <v>30</v>
      </c>
      <c r="L113" s="39" t="s">
        <v>455</v>
      </c>
      <c r="M113" s="93">
        <v>34.5413</v>
      </c>
      <c r="N113" s="38"/>
      <c r="O113" s="38"/>
      <c r="P113" s="38"/>
      <c r="Q113" s="38"/>
      <c r="R113" s="38"/>
      <c r="S113" s="93">
        <v>34.5413</v>
      </c>
      <c r="T113" s="106">
        <v>34.5413</v>
      </c>
      <c r="U113" s="38" t="s">
        <v>34</v>
      </c>
      <c r="V113" s="38" t="s">
        <v>131</v>
      </c>
      <c r="W113" s="36" t="s">
        <v>464</v>
      </c>
      <c r="X113" s="36" t="s">
        <v>464</v>
      </c>
      <c r="Y113" s="38"/>
      <c r="Z113" s="38" t="s">
        <v>45</v>
      </c>
      <c r="AA113" s="36" t="s">
        <v>466</v>
      </c>
      <c r="AB113" s="87" t="s">
        <v>467</v>
      </c>
    </row>
    <row r="114" s="5" customFormat="1" ht="36" customHeight="1" spans="1:28">
      <c r="A114" s="32">
        <v>74</v>
      </c>
      <c r="B114" s="41" t="s">
        <v>468</v>
      </c>
      <c r="C114" s="36" t="s">
        <v>451</v>
      </c>
      <c r="D114" s="37" t="s">
        <v>452</v>
      </c>
      <c r="E114" s="37" t="s">
        <v>452</v>
      </c>
      <c r="F114" s="36" t="s">
        <v>99</v>
      </c>
      <c r="G114" s="47" t="s">
        <v>403</v>
      </c>
      <c r="H114" s="87" t="s">
        <v>469</v>
      </c>
      <c r="I114" s="38">
        <v>2022</v>
      </c>
      <c r="J114" s="38">
        <v>2022</v>
      </c>
      <c r="K114" s="38">
        <v>30</v>
      </c>
      <c r="L114" s="39" t="s">
        <v>455</v>
      </c>
      <c r="M114" s="93">
        <v>48.419395</v>
      </c>
      <c r="N114" s="61"/>
      <c r="O114" s="61"/>
      <c r="P114" s="61"/>
      <c r="Q114" s="61"/>
      <c r="R114" s="61"/>
      <c r="S114" s="93">
        <v>48.419395</v>
      </c>
      <c r="T114" s="106">
        <v>48.419395</v>
      </c>
      <c r="U114" s="38" t="s">
        <v>34</v>
      </c>
      <c r="V114" s="38" t="s">
        <v>131</v>
      </c>
      <c r="W114" s="47" t="s">
        <v>403</v>
      </c>
      <c r="X114" s="47" t="s">
        <v>403</v>
      </c>
      <c r="Y114" s="44"/>
      <c r="Z114" s="38" t="s">
        <v>45</v>
      </c>
      <c r="AA114" s="84" t="s">
        <v>405</v>
      </c>
      <c r="AB114" s="87" t="s">
        <v>406</v>
      </c>
    </row>
    <row r="115" s="5" customFormat="1" ht="36" customHeight="1" spans="1:28">
      <c r="A115" s="32">
        <v>75</v>
      </c>
      <c r="B115" s="41" t="s">
        <v>470</v>
      </c>
      <c r="C115" s="36" t="s">
        <v>451</v>
      </c>
      <c r="D115" s="37" t="s">
        <v>452</v>
      </c>
      <c r="E115" s="37" t="s">
        <v>452</v>
      </c>
      <c r="F115" s="36" t="s">
        <v>99</v>
      </c>
      <c r="G115" s="36" t="s">
        <v>471</v>
      </c>
      <c r="H115" s="87" t="s">
        <v>472</v>
      </c>
      <c r="I115" s="38">
        <v>2022</v>
      </c>
      <c r="J115" s="38">
        <v>2022</v>
      </c>
      <c r="K115" s="38">
        <v>30</v>
      </c>
      <c r="L115" s="39" t="s">
        <v>455</v>
      </c>
      <c r="M115" s="93">
        <v>41.7017</v>
      </c>
      <c r="N115" s="59"/>
      <c r="O115" s="59"/>
      <c r="P115" s="59"/>
      <c r="Q115" s="59"/>
      <c r="R115" s="59"/>
      <c r="S115" s="93">
        <v>41.7017</v>
      </c>
      <c r="T115" s="106">
        <v>41.7017</v>
      </c>
      <c r="U115" s="38" t="s">
        <v>34</v>
      </c>
      <c r="V115" s="38" t="s">
        <v>131</v>
      </c>
      <c r="W115" s="36" t="s">
        <v>473</v>
      </c>
      <c r="X115" s="36" t="s">
        <v>473</v>
      </c>
      <c r="Y115" s="38"/>
      <c r="Z115" s="38" t="s">
        <v>45</v>
      </c>
      <c r="AA115" s="36" t="s">
        <v>474</v>
      </c>
      <c r="AB115" s="87" t="s">
        <v>475</v>
      </c>
    </row>
    <row r="116" s="5" customFormat="1" ht="36" customHeight="1" spans="1:28">
      <c r="A116" s="32">
        <v>76</v>
      </c>
      <c r="B116" s="41" t="s">
        <v>476</v>
      </c>
      <c r="C116" s="36" t="s">
        <v>451</v>
      </c>
      <c r="D116" s="37" t="s">
        <v>452</v>
      </c>
      <c r="E116" s="37" t="s">
        <v>452</v>
      </c>
      <c r="F116" s="36" t="s">
        <v>98</v>
      </c>
      <c r="G116" s="46" t="s">
        <v>477</v>
      </c>
      <c r="H116" s="39" t="s">
        <v>478</v>
      </c>
      <c r="I116" s="38">
        <v>2022</v>
      </c>
      <c r="J116" s="38">
        <v>2022</v>
      </c>
      <c r="K116" s="44">
        <v>30</v>
      </c>
      <c r="L116" s="39" t="s">
        <v>455</v>
      </c>
      <c r="M116" s="94">
        <v>2.5702</v>
      </c>
      <c r="N116" s="61"/>
      <c r="O116" s="61"/>
      <c r="P116" s="46"/>
      <c r="Q116" s="61"/>
      <c r="R116" s="61"/>
      <c r="S116" s="107">
        <f t="shared" ref="S116:S121" si="6">M116</f>
        <v>2.5702</v>
      </c>
      <c r="T116" s="47">
        <f t="shared" ref="T116:T121" si="7">S116</f>
        <v>2.5702</v>
      </c>
      <c r="U116" s="38" t="s">
        <v>34</v>
      </c>
      <c r="V116" s="38" t="s">
        <v>131</v>
      </c>
      <c r="W116" s="46" t="s">
        <v>477</v>
      </c>
      <c r="X116" s="46" t="s">
        <v>477</v>
      </c>
      <c r="Y116" s="44"/>
      <c r="Z116" s="38" t="s">
        <v>45</v>
      </c>
      <c r="AA116" s="46" t="s">
        <v>479</v>
      </c>
      <c r="AB116" s="44" t="s">
        <v>480</v>
      </c>
    </row>
    <row r="117" s="5" customFormat="1" ht="36" customHeight="1" spans="1:28">
      <c r="A117" s="32">
        <v>77</v>
      </c>
      <c r="B117" s="41" t="s">
        <v>481</v>
      </c>
      <c r="C117" s="36" t="s">
        <v>451</v>
      </c>
      <c r="D117" s="37" t="s">
        <v>452</v>
      </c>
      <c r="E117" s="37" t="s">
        <v>452</v>
      </c>
      <c r="F117" s="36" t="s">
        <v>98</v>
      </c>
      <c r="G117" s="36" t="s">
        <v>482</v>
      </c>
      <c r="H117" s="39" t="s">
        <v>483</v>
      </c>
      <c r="I117" s="38">
        <v>2022</v>
      </c>
      <c r="J117" s="38">
        <v>2022</v>
      </c>
      <c r="K117" s="38">
        <v>30</v>
      </c>
      <c r="L117" s="39" t="s">
        <v>455</v>
      </c>
      <c r="M117" s="95">
        <v>6.7981</v>
      </c>
      <c r="N117" s="38"/>
      <c r="O117" s="38"/>
      <c r="P117" s="38"/>
      <c r="Q117" s="38"/>
      <c r="R117" s="38"/>
      <c r="S117" s="107">
        <f t="shared" si="6"/>
        <v>6.7981</v>
      </c>
      <c r="T117" s="47">
        <f t="shared" si="7"/>
        <v>6.7981</v>
      </c>
      <c r="U117" s="38" t="s">
        <v>34</v>
      </c>
      <c r="V117" s="38" t="s">
        <v>131</v>
      </c>
      <c r="W117" s="36" t="s">
        <v>482</v>
      </c>
      <c r="X117" s="36" t="s">
        <v>482</v>
      </c>
      <c r="Y117" s="38"/>
      <c r="Z117" s="38" t="s">
        <v>45</v>
      </c>
      <c r="AA117" s="36" t="s">
        <v>484</v>
      </c>
      <c r="AB117" s="38" t="s">
        <v>485</v>
      </c>
    </row>
    <row r="118" s="5" customFormat="1" ht="36" customHeight="1" spans="1:28">
      <c r="A118" s="32">
        <v>78</v>
      </c>
      <c r="B118" s="41" t="s">
        <v>486</v>
      </c>
      <c r="C118" s="36" t="s">
        <v>451</v>
      </c>
      <c r="D118" s="37" t="s">
        <v>452</v>
      </c>
      <c r="E118" s="37" t="s">
        <v>452</v>
      </c>
      <c r="F118" s="36" t="s">
        <v>98</v>
      </c>
      <c r="G118" s="47" t="s">
        <v>487</v>
      </c>
      <c r="H118" s="39" t="s">
        <v>488</v>
      </c>
      <c r="I118" s="38">
        <v>2022</v>
      </c>
      <c r="J118" s="38">
        <v>2022</v>
      </c>
      <c r="K118" s="38">
        <v>30</v>
      </c>
      <c r="L118" s="39" t="s">
        <v>455</v>
      </c>
      <c r="M118" s="96">
        <v>22.2002</v>
      </c>
      <c r="N118" s="61"/>
      <c r="O118" s="61"/>
      <c r="P118" s="61"/>
      <c r="Q118" s="61"/>
      <c r="R118" s="61"/>
      <c r="S118" s="107">
        <f t="shared" si="6"/>
        <v>22.2002</v>
      </c>
      <c r="T118" s="47">
        <f t="shared" si="7"/>
        <v>22.2002</v>
      </c>
      <c r="U118" s="38" t="s">
        <v>34</v>
      </c>
      <c r="V118" s="38" t="s">
        <v>131</v>
      </c>
      <c r="W118" s="47" t="s">
        <v>487</v>
      </c>
      <c r="X118" s="47" t="s">
        <v>487</v>
      </c>
      <c r="Y118" s="44"/>
      <c r="Z118" s="38" t="s">
        <v>45</v>
      </c>
      <c r="AA118" s="47" t="s">
        <v>489</v>
      </c>
      <c r="AB118" s="84" t="s">
        <v>490</v>
      </c>
    </row>
    <row r="119" s="5" customFormat="1" ht="36" customHeight="1" spans="1:28">
      <c r="A119" s="32">
        <v>79</v>
      </c>
      <c r="B119" s="41" t="s">
        <v>491</v>
      </c>
      <c r="C119" s="36" t="s">
        <v>451</v>
      </c>
      <c r="D119" s="37" t="s">
        <v>452</v>
      </c>
      <c r="E119" s="37" t="s">
        <v>452</v>
      </c>
      <c r="F119" s="36" t="s">
        <v>98</v>
      </c>
      <c r="G119" s="36" t="s">
        <v>492</v>
      </c>
      <c r="H119" s="39" t="s">
        <v>493</v>
      </c>
      <c r="I119" s="38">
        <v>2022</v>
      </c>
      <c r="J119" s="38">
        <v>2022</v>
      </c>
      <c r="K119" s="38">
        <v>30</v>
      </c>
      <c r="L119" s="39" t="s">
        <v>455</v>
      </c>
      <c r="M119" s="95">
        <v>27.5726</v>
      </c>
      <c r="N119" s="59"/>
      <c r="O119" s="59"/>
      <c r="P119" s="59"/>
      <c r="Q119" s="59"/>
      <c r="R119" s="59"/>
      <c r="S119" s="107">
        <f t="shared" si="6"/>
        <v>27.5726</v>
      </c>
      <c r="T119" s="47">
        <f t="shared" si="7"/>
        <v>27.5726</v>
      </c>
      <c r="U119" s="38" t="s">
        <v>34</v>
      </c>
      <c r="V119" s="38" t="s">
        <v>131</v>
      </c>
      <c r="W119" s="36" t="s">
        <v>492</v>
      </c>
      <c r="X119" s="36" t="s">
        <v>492</v>
      </c>
      <c r="Y119" s="38"/>
      <c r="Z119" s="38" t="s">
        <v>45</v>
      </c>
      <c r="AA119" s="36" t="s">
        <v>494</v>
      </c>
      <c r="AB119" s="84" t="s">
        <v>495</v>
      </c>
    </row>
    <row r="120" s="5" customFormat="1" ht="36" customHeight="1" spans="1:28">
      <c r="A120" s="32">
        <v>80</v>
      </c>
      <c r="B120" s="41" t="s">
        <v>496</v>
      </c>
      <c r="C120" s="36" t="s">
        <v>451</v>
      </c>
      <c r="D120" s="37" t="s">
        <v>452</v>
      </c>
      <c r="E120" s="37" t="s">
        <v>452</v>
      </c>
      <c r="F120" s="36" t="s">
        <v>98</v>
      </c>
      <c r="G120" s="48" t="s">
        <v>497</v>
      </c>
      <c r="H120" s="39" t="s">
        <v>498</v>
      </c>
      <c r="I120" s="38">
        <v>2022</v>
      </c>
      <c r="J120" s="38">
        <v>2022</v>
      </c>
      <c r="K120" s="38">
        <v>30</v>
      </c>
      <c r="L120" s="39" t="s">
        <v>455</v>
      </c>
      <c r="M120" s="97">
        <v>1.1464</v>
      </c>
      <c r="N120" s="59"/>
      <c r="O120" s="59"/>
      <c r="P120" s="48"/>
      <c r="Q120" s="59"/>
      <c r="R120" s="59"/>
      <c r="S120" s="107">
        <f t="shared" si="6"/>
        <v>1.1464</v>
      </c>
      <c r="T120" s="47">
        <f t="shared" si="7"/>
        <v>1.1464</v>
      </c>
      <c r="U120" s="38" t="s">
        <v>34</v>
      </c>
      <c r="V120" s="38" t="s">
        <v>131</v>
      </c>
      <c r="W120" s="48" t="s">
        <v>497</v>
      </c>
      <c r="X120" s="48" t="s">
        <v>497</v>
      </c>
      <c r="Y120" s="38"/>
      <c r="Z120" s="38" t="s">
        <v>45</v>
      </c>
      <c r="AA120" s="48" t="s">
        <v>499</v>
      </c>
      <c r="AB120" s="84" t="s">
        <v>500</v>
      </c>
    </row>
    <row r="121" s="5" customFormat="1" ht="36" customHeight="1" spans="1:28">
      <c r="A121" s="32">
        <v>81</v>
      </c>
      <c r="B121" s="41" t="s">
        <v>501</v>
      </c>
      <c r="C121" s="36" t="s">
        <v>451</v>
      </c>
      <c r="D121" s="37" t="s">
        <v>452</v>
      </c>
      <c r="E121" s="37" t="s">
        <v>452</v>
      </c>
      <c r="F121" s="36" t="s">
        <v>98</v>
      </c>
      <c r="G121" s="48" t="s">
        <v>502</v>
      </c>
      <c r="H121" s="39" t="s">
        <v>503</v>
      </c>
      <c r="I121" s="38">
        <v>2022</v>
      </c>
      <c r="J121" s="38">
        <v>2022</v>
      </c>
      <c r="K121" s="38">
        <v>30</v>
      </c>
      <c r="L121" s="39" t="s">
        <v>455</v>
      </c>
      <c r="M121" s="97">
        <v>13.5447</v>
      </c>
      <c r="N121" s="59"/>
      <c r="O121" s="59"/>
      <c r="P121" s="48"/>
      <c r="Q121" s="59"/>
      <c r="R121" s="59"/>
      <c r="S121" s="107">
        <f t="shared" si="6"/>
        <v>13.5447</v>
      </c>
      <c r="T121" s="47">
        <f t="shared" si="7"/>
        <v>13.5447</v>
      </c>
      <c r="U121" s="38" t="s">
        <v>34</v>
      </c>
      <c r="V121" s="38" t="s">
        <v>131</v>
      </c>
      <c r="W121" s="48" t="s">
        <v>502</v>
      </c>
      <c r="X121" s="48" t="s">
        <v>502</v>
      </c>
      <c r="Y121" s="38"/>
      <c r="Z121" s="38" t="s">
        <v>45</v>
      </c>
      <c r="AA121" s="48" t="s">
        <v>504</v>
      </c>
      <c r="AB121" s="84" t="s">
        <v>505</v>
      </c>
    </row>
    <row r="122" s="5" customFormat="1" ht="36" customHeight="1" spans="1:28">
      <c r="A122" s="32">
        <v>82</v>
      </c>
      <c r="B122" s="41" t="s">
        <v>506</v>
      </c>
      <c r="C122" s="36" t="s">
        <v>451</v>
      </c>
      <c r="D122" s="37" t="s">
        <v>452</v>
      </c>
      <c r="E122" s="37" t="s">
        <v>452</v>
      </c>
      <c r="F122" s="41" t="s">
        <v>88</v>
      </c>
      <c r="G122" s="84" t="s">
        <v>507</v>
      </c>
      <c r="H122" s="84" t="s">
        <v>508</v>
      </c>
      <c r="I122" s="38">
        <v>2022</v>
      </c>
      <c r="J122" s="38">
        <v>2022</v>
      </c>
      <c r="K122" s="38">
        <v>30</v>
      </c>
      <c r="L122" s="39" t="s">
        <v>455</v>
      </c>
      <c r="M122" s="98">
        <v>23.89</v>
      </c>
      <c r="N122" s="99"/>
      <c r="O122" s="99"/>
      <c r="P122" s="99"/>
      <c r="Q122" s="99"/>
      <c r="R122" s="99"/>
      <c r="S122" s="98">
        <v>23.89</v>
      </c>
      <c r="T122" s="108">
        <v>23.89</v>
      </c>
      <c r="U122" s="38" t="s">
        <v>34</v>
      </c>
      <c r="V122" s="38" t="s">
        <v>131</v>
      </c>
      <c r="W122" s="84" t="s">
        <v>507</v>
      </c>
      <c r="X122" s="84" t="s">
        <v>507</v>
      </c>
      <c r="Y122" s="44"/>
      <c r="Z122" s="38" t="s">
        <v>45</v>
      </c>
      <c r="AA122" s="84" t="s">
        <v>509</v>
      </c>
      <c r="AB122" s="84" t="s">
        <v>510</v>
      </c>
    </row>
    <row r="123" s="5" customFormat="1" ht="36" customHeight="1" spans="1:28">
      <c r="A123" s="32">
        <v>83</v>
      </c>
      <c r="B123" s="41" t="s">
        <v>511</v>
      </c>
      <c r="C123" s="36" t="s">
        <v>451</v>
      </c>
      <c r="D123" s="37" t="s">
        <v>452</v>
      </c>
      <c r="E123" s="37" t="s">
        <v>452</v>
      </c>
      <c r="F123" s="41" t="s">
        <v>88</v>
      </c>
      <c r="G123" s="84" t="s">
        <v>512</v>
      </c>
      <c r="H123" s="84" t="s">
        <v>513</v>
      </c>
      <c r="I123" s="38">
        <v>2022</v>
      </c>
      <c r="J123" s="38">
        <v>2022</v>
      </c>
      <c r="K123" s="38">
        <v>30</v>
      </c>
      <c r="L123" s="39" t="s">
        <v>455</v>
      </c>
      <c r="M123" s="98">
        <v>7.6804</v>
      </c>
      <c r="N123" s="38"/>
      <c r="O123" s="38"/>
      <c r="P123" s="38"/>
      <c r="Q123" s="38"/>
      <c r="R123" s="38"/>
      <c r="S123" s="98">
        <v>7.6804</v>
      </c>
      <c r="T123" s="108">
        <v>7.6804</v>
      </c>
      <c r="U123" s="38" t="s">
        <v>34</v>
      </c>
      <c r="V123" s="38" t="s">
        <v>131</v>
      </c>
      <c r="W123" s="84" t="s">
        <v>512</v>
      </c>
      <c r="X123" s="84" t="s">
        <v>512</v>
      </c>
      <c r="Y123" s="38"/>
      <c r="Z123" s="38" t="s">
        <v>45</v>
      </c>
      <c r="AA123" s="84" t="s">
        <v>514</v>
      </c>
      <c r="AB123" s="84" t="s">
        <v>515</v>
      </c>
    </row>
    <row r="124" s="5" customFormat="1" ht="36" customHeight="1" spans="1:28">
      <c r="A124" s="32">
        <v>84</v>
      </c>
      <c r="B124" s="41" t="s">
        <v>516</v>
      </c>
      <c r="C124" s="36" t="s">
        <v>451</v>
      </c>
      <c r="D124" s="37" t="s">
        <v>452</v>
      </c>
      <c r="E124" s="37" t="s">
        <v>452</v>
      </c>
      <c r="F124" s="41" t="s">
        <v>88</v>
      </c>
      <c r="G124" s="84" t="s">
        <v>517</v>
      </c>
      <c r="H124" s="84" t="s">
        <v>518</v>
      </c>
      <c r="I124" s="38">
        <v>2022</v>
      </c>
      <c r="J124" s="38">
        <v>2022</v>
      </c>
      <c r="K124" s="38">
        <v>30</v>
      </c>
      <c r="L124" s="39" t="s">
        <v>455</v>
      </c>
      <c r="M124" s="98">
        <v>16.1712</v>
      </c>
      <c r="N124" s="59"/>
      <c r="O124" s="59"/>
      <c r="P124" s="48"/>
      <c r="Q124" s="59"/>
      <c r="R124" s="59"/>
      <c r="S124" s="98">
        <v>16.1712</v>
      </c>
      <c r="T124" s="108">
        <v>16.1712</v>
      </c>
      <c r="U124" s="38" t="s">
        <v>34</v>
      </c>
      <c r="V124" s="38" t="s">
        <v>131</v>
      </c>
      <c r="W124" s="84" t="s">
        <v>517</v>
      </c>
      <c r="X124" s="84" t="s">
        <v>517</v>
      </c>
      <c r="Y124" s="38"/>
      <c r="Z124" s="38" t="s">
        <v>45</v>
      </c>
      <c r="AA124" s="84" t="s">
        <v>519</v>
      </c>
      <c r="AB124" s="84" t="s">
        <v>520</v>
      </c>
    </row>
    <row r="125" s="5" customFormat="1" ht="36" customHeight="1" spans="1:28">
      <c r="A125" s="32">
        <v>85</v>
      </c>
      <c r="B125" s="41" t="s">
        <v>521</v>
      </c>
      <c r="C125" s="36" t="s">
        <v>451</v>
      </c>
      <c r="D125" s="37" t="s">
        <v>452</v>
      </c>
      <c r="E125" s="37" t="s">
        <v>452</v>
      </c>
      <c r="F125" s="41" t="s">
        <v>88</v>
      </c>
      <c r="G125" s="84" t="s">
        <v>522</v>
      </c>
      <c r="H125" s="84" t="s">
        <v>523</v>
      </c>
      <c r="I125" s="38">
        <v>2022</v>
      </c>
      <c r="J125" s="38">
        <v>2022</v>
      </c>
      <c r="K125" s="38">
        <v>30</v>
      </c>
      <c r="L125" s="39" t="s">
        <v>455</v>
      </c>
      <c r="M125" s="98">
        <v>8.1338</v>
      </c>
      <c r="N125" s="59"/>
      <c r="O125" s="59"/>
      <c r="P125" s="59"/>
      <c r="Q125" s="59"/>
      <c r="R125" s="59"/>
      <c r="S125" s="98">
        <v>8.1338</v>
      </c>
      <c r="T125" s="108">
        <v>8.1338</v>
      </c>
      <c r="U125" s="38" t="s">
        <v>34</v>
      </c>
      <c r="V125" s="38" t="s">
        <v>131</v>
      </c>
      <c r="W125" s="84" t="s">
        <v>522</v>
      </c>
      <c r="X125" s="84" t="s">
        <v>522</v>
      </c>
      <c r="Y125" s="38"/>
      <c r="Z125" s="38" t="s">
        <v>45</v>
      </c>
      <c r="AA125" s="84" t="s">
        <v>524</v>
      </c>
      <c r="AB125" s="84" t="s">
        <v>525</v>
      </c>
    </row>
    <row r="126" s="5" customFormat="1" ht="36" customHeight="1" spans="1:28">
      <c r="A126" s="32">
        <v>86</v>
      </c>
      <c r="B126" s="41" t="s">
        <v>526</v>
      </c>
      <c r="C126" s="36" t="s">
        <v>451</v>
      </c>
      <c r="D126" s="37" t="s">
        <v>452</v>
      </c>
      <c r="E126" s="37" t="s">
        <v>452</v>
      </c>
      <c r="F126" s="41" t="s">
        <v>88</v>
      </c>
      <c r="G126" s="84" t="s">
        <v>527</v>
      </c>
      <c r="H126" s="84" t="s">
        <v>528</v>
      </c>
      <c r="I126" s="38">
        <v>2022</v>
      </c>
      <c r="J126" s="38">
        <v>2022</v>
      </c>
      <c r="K126" s="38">
        <v>30</v>
      </c>
      <c r="L126" s="39" t="s">
        <v>455</v>
      </c>
      <c r="M126" s="98">
        <v>2.8128</v>
      </c>
      <c r="N126" s="61"/>
      <c r="O126" s="61"/>
      <c r="P126" s="61"/>
      <c r="Q126" s="61"/>
      <c r="R126" s="61"/>
      <c r="S126" s="98">
        <v>2.8128</v>
      </c>
      <c r="T126" s="108">
        <v>2.8128</v>
      </c>
      <c r="U126" s="38" t="s">
        <v>34</v>
      </c>
      <c r="V126" s="38" t="s">
        <v>131</v>
      </c>
      <c r="W126" s="84" t="s">
        <v>527</v>
      </c>
      <c r="X126" s="84" t="s">
        <v>527</v>
      </c>
      <c r="Y126" s="44"/>
      <c r="Z126" s="38" t="s">
        <v>45</v>
      </c>
      <c r="AA126" s="84" t="s">
        <v>529</v>
      </c>
      <c r="AB126" s="84" t="s">
        <v>530</v>
      </c>
    </row>
    <row r="127" s="5" customFormat="1" ht="36" customHeight="1" spans="1:28">
      <c r="A127" s="32">
        <v>87</v>
      </c>
      <c r="B127" s="41" t="s">
        <v>531</v>
      </c>
      <c r="C127" s="36" t="s">
        <v>451</v>
      </c>
      <c r="D127" s="37" t="s">
        <v>452</v>
      </c>
      <c r="E127" s="37" t="s">
        <v>452</v>
      </c>
      <c r="F127" s="36" t="s">
        <v>59</v>
      </c>
      <c r="G127" s="84" t="s">
        <v>532</v>
      </c>
      <c r="H127" s="84" t="s">
        <v>533</v>
      </c>
      <c r="I127" s="38">
        <v>2022</v>
      </c>
      <c r="J127" s="38">
        <v>2022</v>
      </c>
      <c r="K127" s="38">
        <v>30</v>
      </c>
      <c r="L127" s="39" t="s">
        <v>455</v>
      </c>
      <c r="M127" s="38">
        <v>16.91</v>
      </c>
      <c r="N127" s="38"/>
      <c r="O127" s="38"/>
      <c r="P127" s="38"/>
      <c r="Q127" s="38"/>
      <c r="R127" s="38"/>
      <c r="S127" s="38">
        <v>16.91</v>
      </c>
      <c r="T127" s="40">
        <v>16.91</v>
      </c>
      <c r="U127" s="38" t="s">
        <v>34</v>
      </c>
      <c r="V127" s="38" t="s">
        <v>131</v>
      </c>
      <c r="W127" s="84" t="s">
        <v>532</v>
      </c>
      <c r="X127" s="84" t="s">
        <v>532</v>
      </c>
      <c r="Y127" s="38"/>
      <c r="Z127" s="38" t="s">
        <v>45</v>
      </c>
      <c r="AA127" s="84" t="s">
        <v>534</v>
      </c>
      <c r="AB127" s="84" t="s">
        <v>535</v>
      </c>
    </row>
    <row r="128" s="5" customFormat="1" ht="36" customHeight="1" spans="1:28">
      <c r="A128" s="32">
        <v>88</v>
      </c>
      <c r="B128" s="41" t="s">
        <v>536</v>
      </c>
      <c r="C128" s="36" t="s">
        <v>451</v>
      </c>
      <c r="D128" s="37" t="s">
        <v>452</v>
      </c>
      <c r="E128" s="37" t="s">
        <v>452</v>
      </c>
      <c r="F128" s="36" t="s">
        <v>59</v>
      </c>
      <c r="G128" s="84" t="s">
        <v>537</v>
      </c>
      <c r="H128" s="84" t="s">
        <v>538</v>
      </c>
      <c r="I128" s="38">
        <v>2022</v>
      </c>
      <c r="J128" s="38">
        <v>2022</v>
      </c>
      <c r="K128" s="38">
        <v>30</v>
      </c>
      <c r="L128" s="39" t="s">
        <v>455</v>
      </c>
      <c r="M128" s="46">
        <v>2.1</v>
      </c>
      <c r="N128" s="61"/>
      <c r="O128" s="61"/>
      <c r="P128" s="61"/>
      <c r="Q128" s="61"/>
      <c r="R128" s="61"/>
      <c r="S128" s="38">
        <v>2.1</v>
      </c>
      <c r="T128" s="40">
        <v>2.1</v>
      </c>
      <c r="U128" s="38" t="s">
        <v>34</v>
      </c>
      <c r="V128" s="38" t="s">
        <v>131</v>
      </c>
      <c r="W128" s="84" t="s">
        <v>537</v>
      </c>
      <c r="X128" s="84" t="s">
        <v>537</v>
      </c>
      <c r="Y128" s="44"/>
      <c r="Z128" s="38" t="s">
        <v>45</v>
      </c>
      <c r="AA128" s="84" t="s">
        <v>539</v>
      </c>
      <c r="AB128" s="84" t="s">
        <v>540</v>
      </c>
    </row>
    <row r="129" s="5" customFormat="1" ht="36" customHeight="1" spans="1:28">
      <c r="A129" s="32">
        <v>89</v>
      </c>
      <c r="B129" s="41" t="s">
        <v>541</v>
      </c>
      <c r="C129" s="36" t="s">
        <v>451</v>
      </c>
      <c r="D129" s="37" t="s">
        <v>452</v>
      </c>
      <c r="E129" s="37" t="s">
        <v>452</v>
      </c>
      <c r="F129" s="36" t="s">
        <v>59</v>
      </c>
      <c r="G129" s="84" t="s">
        <v>542</v>
      </c>
      <c r="H129" s="84" t="s">
        <v>543</v>
      </c>
      <c r="I129" s="38">
        <v>2022</v>
      </c>
      <c r="J129" s="38">
        <v>2022</v>
      </c>
      <c r="K129" s="38">
        <v>30</v>
      </c>
      <c r="L129" s="39" t="s">
        <v>455</v>
      </c>
      <c r="M129" s="61">
        <v>5.61</v>
      </c>
      <c r="N129" s="61"/>
      <c r="O129" s="61"/>
      <c r="P129" s="46"/>
      <c r="Q129" s="61"/>
      <c r="R129" s="61"/>
      <c r="S129" s="38">
        <v>5.61</v>
      </c>
      <c r="T129" s="40">
        <v>5.61</v>
      </c>
      <c r="U129" s="38" t="s">
        <v>34</v>
      </c>
      <c r="V129" s="38" t="s">
        <v>131</v>
      </c>
      <c r="W129" s="84" t="s">
        <v>542</v>
      </c>
      <c r="X129" s="84" t="s">
        <v>542</v>
      </c>
      <c r="Y129" s="44"/>
      <c r="Z129" s="38" t="s">
        <v>45</v>
      </c>
      <c r="AA129" s="84" t="s">
        <v>544</v>
      </c>
      <c r="AB129" s="84" t="s">
        <v>545</v>
      </c>
    </row>
    <row r="130" s="5" customFormat="1" ht="36" customHeight="1" spans="1:28">
      <c r="A130" s="32">
        <v>90</v>
      </c>
      <c r="B130" s="41" t="s">
        <v>546</v>
      </c>
      <c r="C130" s="36" t="s">
        <v>451</v>
      </c>
      <c r="D130" s="37" t="s">
        <v>452</v>
      </c>
      <c r="E130" s="37" t="s">
        <v>452</v>
      </c>
      <c r="F130" s="36" t="s">
        <v>59</v>
      </c>
      <c r="G130" s="21" t="s">
        <v>547</v>
      </c>
      <c r="H130" s="84" t="s">
        <v>548</v>
      </c>
      <c r="I130" s="38">
        <v>2022</v>
      </c>
      <c r="J130" s="38">
        <v>2022</v>
      </c>
      <c r="K130" s="38">
        <v>30</v>
      </c>
      <c r="L130" s="39" t="s">
        <v>455</v>
      </c>
      <c r="M130" s="36">
        <v>87.71</v>
      </c>
      <c r="N130" s="60"/>
      <c r="O130" s="60"/>
      <c r="P130" s="60"/>
      <c r="Q130" s="60"/>
      <c r="R130" s="60"/>
      <c r="S130" s="38">
        <v>87.71</v>
      </c>
      <c r="T130" s="40">
        <v>87.71</v>
      </c>
      <c r="U130" s="38" t="s">
        <v>34</v>
      </c>
      <c r="V130" s="38" t="s">
        <v>131</v>
      </c>
      <c r="W130" s="21" t="s">
        <v>547</v>
      </c>
      <c r="X130" s="21" t="s">
        <v>547</v>
      </c>
      <c r="Y130" s="38"/>
      <c r="Z130" s="38" t="s">
        <v>45</v>
      </c>
      <c r="AA130" s="21" t="s">
        <v>549</v>
      </c>
      <c r="AB130" s="84" t="s">
        <v>550</v>
      </c>
    </row>
    <row r="131" s="5" customFormat="1" ht="36" customHeight="1" spans="1:28">
      <c r="A131" s="32">
        <v>91</v>
      </c>
      <c r="B131" s="41" t="s">
        <v>551</v>
      </c>
      <c r="C131" s="36" t="s">
        <v>451</v>
      </c>
      <c r="D131" s="37" t="s">
        <v>452</v>
      </c>
      <c r="E131" s="37" t="s">
        <v>452</v>
      </c>
      <c r="F131" s="36" t="s">
        <v>59</v>
      </c>
      <c r="G131" s="21" t="s">
        <v>552</v>
      </c>
      <c r="H131" s="84" t="s">
        <v>553</v>
      </c>
      <c r="I131" s="38">
        <v>2022</v>
      </c>
      <c r="J131" s="38">
        <v>2022</v>
      </c>
      <c r="K131" s="38">
        <v>30</v>
      </c>
      <c r="L131" s="39" t="s">
        <v>455</v>
      </c>
      <c r="M131" s="117">
        <v>5.33</v>
      </c>
      <c r="N131" s="61"/>
      <c r="O131" s="61"/>
      <c r="P131" s="61"/>
      <c r="Q131" s="61"/>
      <c r="R131" s="61"/>
      <c r="S131" s="38">
        <v>5.33</v>
      </c>
      <c r="T131" s="40">
        <v>5.33</v>
      </c>
      <c r="U131" s="38" t="s">
        <v>34</v>
      </c>
      <c r="V131" s="38" t="s">
        <v>131</v>
      </c>
      <c r="W131" s="21" t="s">
        <v>552</v>
      </c>
      <c r="X131" s="21" t="s">
        <v>552</v>
      </c>
      <c r="Y131" s="44"/>
      <c r="Z131" s="38" t="s">
        <v>45</v>
      </c>
      <c r="AA131" s="21" t="s">
        <v>554</v>
      </c>
      <c r="AB131" s="84" t="s">
        <v>555</v>
      </c>
    </row>
    <row r="132" s="5" customFormat="1" ht="36" customHeight="1" spans="1:28">
      <c r="A132" s="32">
        <v>92</v>
      </c>
      <c r="B132" s="41" t="s">
        <v>556</v>
      </c>
      <c r="C132" s="36" t="s">
        <v>451</v>
      </c>
      <c r="D132" s="37" t="s">
        <v>452</v>
      </c>
      <c r="E132" s="37" t="s">
        <v>452</v>
      </c>
      <c r="F132" s="36" t="s">
        <v>97</v>
      </c>
      <c r="G132" s="36" t="s">
        <v>557</v>
      </c>
      <c r="H132" s="39" t="s">
        <v>558</v>
      </c>
      <c r="I132" s="38">
        <v>2022</v>
      </c>
      <c r="J132" s="38">
        <v>2022</v>
      </c>
      <c r="K132" s="38">
        <v>30</v>
      </c>
      <c r="L132" s="39" t="s">
        <v>455</v>
      </c>
      <c r="M132" s="97">
        <v>15.3752</v>
      </c>
      <c r="N132" s="97"/>
      <c r="O132" s="97"/>
      <c r="P132" s="97"/>
      <c r="Q132" s="97"/>
      <c r="R132" s="97"/>
      <c r="S132" s="97">
        <v>15.3752</v>
      </c>
      <c r="T132" s="72">
        <v>15.3752</v>
      </c>
      <c r="U132" s="38" t="s">
        <v>34</v>
      </c>
      <c r="V132" s="38" t="s">
        <v>131</v>
      </c>
      <c r="W132" s="36" t="s">
        <v>557</v>
      </c>
      <c r="X132" s="36" t="s">
        <v>557</v>
      </c>
      <c r="Y132" s="38"/>
      <c r="Z132" s="38" t="s">
        <v>45</v>
      </c>
      <c r="AA132" s="36" t="s">
        <v>559</v>
      </c>
      <c r="AB132" s="84" t="s">
        <v>560</v>
      </c>
    </row>
    <row r="133" s="5" customFormat="1" ht="36" customHeight="1" spans="1:28">
      <c r="A133" s="32">
        <v>93</v>
      </c>
      <c r="B133" s="41" t="s">
        <v>561</v>
      </c>
      <c r="C133" s="36" t="s">
        <v>451</v>
      </c>
      <c r="D133" s="37" t="s">
        <v>452</v>
      </c>
      <c r="E133" s="37" t="s">
        <v>452</v>
      </c>
      <c r="F133" s="36" t="s">
        <v>97</v>
      </c>
      <c r="G133" s="42" t="s">
        <v>562</v>
      </c>
      <c r="H133" s="45" t="s">
        <v>563</v>
      </c>
      <c r="I133" s="38">
        <v>2022</v>
      </c>
      <c r="J133" s="38">
        <v>2022</v>
      </c>
      <c r="K133" s="38">
        <v>30</v>
      </c>
      <c r="L133" s="39" t="s">
        <v>455</v>
      </c>
      <c r="M133" s="107">
        <v>10.7764</v>
      </c>
      <c r="N133" s="94"/>
      <c r="O133" s="94"/>
      <c r="P133" s="94"/>
      <c r="Q133" s="94"/>
      <c r="R133" s="94"/>
      <c r="S133" s="107">
        <v>10.7764</v>
      </c>
      <c r="T133" s="47">
        <v>10.7764</v>
      </c>
      <c r="U133" s="38" t="s">
        <v>34</v>
      </c>
      <c r="V133" s="38" t="s">
        <v>131</v>
      </c>
      <c r="W133" s="36" t="s">
        <v>562</v>
      </c>
      <c r="X133" s="36" t="s">
        <v>562</v>
      </c>
      <c r="Y133" s="44"/>
      <c r="Z133" s="38" t="s">
        <v>45</v>
      </c>
      <c r="AA133" s="36" t="s">
        <v>564</v>
      </c>
      <c r="AB133" s="84" t="s">
        <v>565</v>
      </c>
    </row>
    <row r="134" s="5" customFormat="1" ht="36" customHeight="1" spans="1:28">
      <c r="A134" s="32">
        <v>94</v>
      </c>
      <c r="B134" s="41" t="s">
        <v>566</v>
      </c>
      <c r="C134" s="36" t="s">
        <v>451</v>
      </c>
      <c r="D134" s="37" t="s">
        <v>452</v>
      </c>
      <c r="E134" s="37" t="s">
        <v>452</v>
      </c>
      <c r="F134" s="36" t="s">
        <v>97</v>
      </c>
      <c r="G134" s="46" t="s">
        <v>567</v>
      </c>
      <c r="H134" s="45" t="s">
        <v>568</v>
      </c>
      <c r="I134" s="38">
        <v>2022</v>
      </c>
      <c r="J134" s="38">
        <v>2022</v>
      </c>
      <c r="K134" s="38">
        <v>30</v>
      </c>
      <c r="L134" s="39" t="s">
        <v>455</v>
      </c>
      <c r="M134" s="94">
        <v>5.6117</v>
      </c>
      <c r="N134" s="94"/>
      <c r="O134" s="94"/>
      <c r="P134" s="107"/>
      <c r="Q134" s="94"/>
      <c r="R134" s="94"/>
      <c r="S134" s="94">
        <v>5.6117</v>
      </c>
      <c r="T134" s="74">
        <v>5.6117</v>
      </c>
      <c r="U134" s="38" t="s">
        <v>34</v>
      </c>
      <c r="V134" s="38" t="s">
        <v>131</v>
      </c>
      <c r="W134" s="36" t="s">
        <v>567</v>
      </c>
      <c r="X134" s="36" t="s">
        <v>567</v>
      </c>
      <c r="Y134" s="44"/>
      <c r="Z134" s="38" t="s">
        <v>45</v>
      </c>
      <c r="AA134" s="36" t="s">
        <v>569</v>
      </c>
      <c r="AB134" s="84" t="s">
        <v>570</v>
      </c>
    </row>
    <row r="135" s="5" customFormat="1" ht="36" customHeight="1" spans="1:28">
      <c r="A135" s="32">
        <v>95</v>
      </c>
      <c r="B135" s="41" t="s">
        <v>571</v>
      </c>
      <c r="C135" s="36" t="s">
        <v>451</v>
      </c>
      <c r="D135" s="37" t="s">
        <v>452</v>
      </c>
      <c r="E135" s="37" t="s">
        <v>452</v>
      </c>
      <c r="F135" s="36" t="s">
        <v>97</v>
      </c>
      <c r="G135" s="36" t="s">
        <v>572</v>
      </c>
      <c r="H135" s="39" t="s">
        <v>573</v>
      </c>
      <c r="I135" s="38">
        <v>2022</v>
      </c>
      <c r="J135" s="38">
        <v>2022</v>
      </c>
      <c r="K135" s="38">
        <v>30</v>
      </c>
      <c r="L135" s="39" t="s">
        <v>455</v>
      </c>
      <c r="M135" s="95">
        <v>32.3268</v>
      </c>
      <c r="N135" s="97"/>
      <c r="O135" s="97"/>
      <c r="P135" s="97"/>
      <c r="Q135" s="97"/>
      <c r="R135" s="97"/>
      <c r="S135" s="95">
        <v>32.3268</v>
      </c>
      <c r="T135" s="40">
        <v>32.3268</v>
      </c>
      <c r="U135" s="38" t="s">
        <v>34</v>
      </c>
      <c r="V135" s="38" t="s">
        <v>131</v>
      </c>
      <c r="W135" s="36" t="s">
        <v>572</v>
      </c>
      <c r="X135" s="36" t="s">
        <v>572</v>
      </c>
      <c r="Y135" s="38"/>
      <c r="Z135" s="38" t="s">
        <v>45</v>
      </c>
      <c r="AA135" s="36" t="s">
        <v>574</v>
      </c>
      <c r="AB135" s="84" t="s">
        <v>575</v>
      </c>
    </row>
    <row r="136" s="5" customFormat="1" ht="36" customHeight="1" spans="1:28">
      <c r="A136" s="32">
        <v>96</v>
      </c>
      <c r="B136" s="41" t="s">
        <v>576</v>
      </c>
      <c r="C136" s="36" t="s">
        <v>451</v>
      </c>
      <c r="D136" s="37" t="s">
        <v>452</v>
      </c>
      <c r="E136" s="37" t="s">
        <v>452</v>
      </c>
      <c r="F136" s="36" t="s">
        <v>97</v>
      </c>
      <c r="G136" s="47" t="s">
        <v>408</v>
      </c>
      <c r="H136" s="39" t="s">
        <v>577</v>
      </c>
      <c r="I136" s="38">
        <v>2022</v>
      </c>
      <c r="J136" s="38">
        <v>2022</v>
      </c>
      <c r="K136" s="38">
        <v>30</v>
      </c>
      <c r="L136" s="39" t="s">
        <v>455</v>
      </c>
      <c r="M136" s="107">
        <v>12.632</v>
      </c>
      <c r="N136" s="94"/>
      <c r="O136" s="94"/>
      <c r="P136" s="94"/>
      <c r="Q136" s="94"/>
      <c r="R136" s="94"/>
      <c r="S136" s="107">
        <v>12.632</v>
      </c>
      <c r="T136" s="47">
        <v>12.632</v>
      </c>
      <c r="U136" s="38" t="s">
        <v>34</v>
      </c>
      <c r="V136" s="38" t="s">
        <v>131</v>
      </c>
      <c r="W136" s="36" t="s">
        <v>408</v>
      </c>
      <c r="X136" s="36" t="s">
        <v>408</v>
      </c>
      <c r="Y136" s="44"/>
      <c r="Z136" s="38" t="s">
        <v>45</v>
      </c>
      <c r="AA136" s="36" t="s">
        <v>578</v>
      </c>
      <c r="AB136" s="84" t="s">
        <v>412</v>
      </c>
    </row>
    <row r="137" s="5" customFormat="1" ht="36" customHeight="1" spans="1:28">
      <c r="A137" s="32">
        <v>97</v>
      </c>
      <c r="B137" s="40" t="s">
        <v>579</v>
      </c>
      <c r="C137" s="36" t="s">
        <v>451</v>
      </c>
      <c r="D137" s="37" t="s">
        <v>452</v>
      </c>
      <c r="E137" s="37" t="s">
        <v>452</v>
      </c>
      <c r="F137" s="36" t="s">
        <v>580</v>
      </c>
      <c r="G137" s="36" t="s">
        <v>366</v>
      </c>
      <c r="H137" s="39" t="s">
        <v>581</v>
      </c>
      <c r="I137" s="38">
        <v>2022</v>
      </c>
      <c r="J137" s="38">
        <v>2022</v>
      </c>
      <c r="K137" s="38">
        <v>30</v>
      </c>
      <c r="L137" s="39" t="s">
        <v>455</v>
      </c>
      <c r="M137" s="60">
        <v>38.805105</v>
      </c>
      <c r="N137" s="60"/>
      <c r="O137" s="60"/>
      <c r="P137" s="60"/>
      <c r="Q137" s="60"/>
      <c r="R137" s="60"/>
      <c r="S137" s="122">
        <v>38.805105</v>
      </c>
      <c r="T137" s="123">
        <v>38.8051</v>
      </c>
      <c r="U137" s="38" t="s">
        <v>34</v>
      </c>
      <c r="V137" s="38" t="s">
        <v>131</v>
      </c>
      <c r="W137" s="36" t="s">
        <v>366</v>
      </c>
      <c r="X137" s="36" t="s">
        <v>366</v>
      </c>
      <c r="Y137" s="38"/>
      <c r="Z137" s="38" t="s">
        <v>45</v>
      </c>
      <c r="AA137" s="36" t="s">
        <v>582</v>
      </c>
      <c r="AB137" s="84" t="s">
        <v>369</v>
      </c>
    </row>
    <row r="138" s="5" customFormat="1" ht="36" customHeight="1" spans="1:28">
      <c r="A138" s="32">
        <v>98</v>
      </c>
      <c r="B138" s="40" t="s">
        <v>583</v>
      </c>
      <c r="C138" s="36" t="s">
        <v>451</v>
      </c>
      <c r="D138" s="37" t="s">
        <v>452</v>
      </c>
      <c r="E138" s="37" t="s">
        <v>452</v>
      </c>
      <c r="F138" s="36" t="s">
        <v>584</v>
      </c>
      <c r="G138" s="36" t="s">
        <v>585</v>
      </c>
      <c r="H138" s="83" t="s">
        <v>586</v>
      </c>
      <c r="I138" s="38">
        <v>2022</v>
      </c>
      <c r="J138" s="38">
        <v>2022</v>
      </c>
      <c r="K138" s="38">
        <v>30</v>
      </c>
      <c r="L138" s="39" t="s">
        <v>455</v>
      </c>
      <c r="M138" s="118">
        <v>22.26</v>
      </c>
      <c r="N138" s="61"/>
      <c r="O138" s="61"/>
      <c r="P138" s="61"/>
      <c r="Q138" s="61"/>
      <c r="R138" s="61"/>
      <c r="S138" s="46">
        <v>22.26</v>
      </c>
      <c r="T138" s="47">
        <v>22.26</v>
      </c>
      <c r="U138" s="38" t="s">
        <v>34</v>
      </c>
      <c r="V138" s="38" t="s">
        <v>131</v>
      </c>
      <c r="W138" s="36" t="s">
        <v>585</v>
      </c>
      <c r="X138" s="36" t="s">
        <v>585</v>
      </c>
      <c r="Y138" s="44"/>
      <c r="Z138" s="38" t="s">
        <v>45</v>
      </c>
      <c r="AA138" s="36" t="s">
        <v>587</v>
      </c>
      <c r="AB138" s="84" t="s">
        <v>588</v>
      </c>
    </row>
    <row r="139" s="5" customFormat="1" ht="36" customHeight="1" spans="1:28">
      <c r="A139" s="32">
        <v>99</v>
      </c>
      <c r="B139" s="40" t="s">
        <v>589</v>
      </c>
      <c r="C139" s="36" t="s">
        <v>451</v>
      </c>
      <c r="D139" s="37" t="s">
        <v>452</v>
      </c>
      <c r="E139" s="37" t="s">
        <v>452</v>
      </c>
      <c r="F139" s="36" t="s">
        <v>580</v>
      </c>
      <c r="G139" s="36" t="s">
        <v>590</v>
      </c>
      <c r="H139" s="83" t="s">
        <v>591</v>
      </c>
      <c r="I139" s="38">
        <v>2022</v>
      </c>
      <c r="J139" s="38">
        <v>2022</v>
      </c>
      <c r="K139" s="38">
        <v>30</v>
      </c>
      <c r="L139" s="39" t="s">
        <v>455</v>
      </c>
      <c r="M139" s="118">
        <v>3.02</v>
      </c>
      <c r="N139" s="61"/>
      <c r="O139" s="61"/>
      <c r="P139" s="46"/>
      <c r="Q139" s="61"/>
      <c r="R139" s="61"/>
      <c r="S139" s="46">
        <v>3.02</v>
      </c>
      <c r="T139" s="47">
        <v>3.02</v>
      </c>
      <c r="U139" s="38" t="s">
        <v>34</v>
      </c>
      <c r="V139" s="38" t="s">
        <v>131</v>
      </c>
      <c r="W139" s="36" t="s">
        <v>590</v>
      </c>
      <c r="X139" s="36" t="s">
        <v>590</v>
      </c>
      <c r="Y139" s="44"/>
      <c r="Z139" s="38" t="s">
        <v>45</v>
      </c>
      <c r="AA139" s="36" t="s">
        <v>592</v>
      </c>
      <c r="AB139" s="84" t="s">
        <v>593</v>
      </c>
    </row>
    <row r="140" s="5" customFormat="1" ht="36" customHeight="1" spans="1:28">
      <c r="A140" s="32">
        <v>100</v>
      </c>
      <c r="B140" s="41" t="s">
        <v>594</v>
      </c>
      <c r="C140" s="36" t="s">
        <v>451</v>
      </c>
      <c r="D140" s="37" t="s">
        <v>452</v>
      </c>
      <c r="E140" s="37" t="s">
        <v>452</v>
      </c>
      <c r="F140" s="41" t="s">
        <v>54</v>
      </c>
      <c r="G140" s="42" t="s">
        <v>595</v>
      </c>
      <c r="H140" s="45" t="s">
        <v>596</v>
      </c>
      <c r="I140" s="44">
        <v>2022</v>
      </c>
      <c r="J140" s="44">
        <v>2022</v>
      </c>
      <c r="K140" s="44">
        <v>30</v>
      </c>
      <c r="L140" s="39" t="s">
        <v>455</v>
      </c>
      <c r="M140" s="46">
        <v>9</v>
      </c>
      <c r="N140" s="61"/>
      <c r="O140" s="61"/>
      <c r="P140" s="61"/>
      <c r="Q140" s="61"/>
      <c r="R140" s="61"/>
      <c r="S140" s="46">
        <v>9</v>
      </c>
      <c r="T140" s="47">
        <v>9</v>
      </c>
      <c r="U140" s="38" t="s">
        <v>34</v>
      </c>
      <c r="V140" s="38" t="s">
        <v>131</v>
      </c>
      <c r="W140" s="42" t="s">
        <v>595</v>
      </c>
      <c r="X140" s="42" t="s">
        <v>595</v>
      </c>
      <c r="Y140" s="44"/>
      <c r="Z140" s="38" t="s">
        <v>45</v>
      </c>
      <c r="AA140" s="36" t="s">
        <v>597</v>
      </c>
      <c r="AB140" s="84" t="s">
        <v>598</v>
      </c>
    </row>
    <row r="141" s="5" customFormat="1" ht="36" customHeight="1" spans="1:28">
      <c r="A141" s="32">
        <v>101</v>
      </c>
      <c r="B141" s="84" t="s">
        <v>599</v>
      </c>
      <c r="C141" s="36" t="s">
        <v>451</v>
      </c>
      <c r="D141" s="43" t="s">
        <v>600</v>
      </c>
      <c r="E141" s="37" t="s">
        <v>452</v>
      </c>
      <c r="F141" s="36" t="s">
        <v>59</v>
      </c>
      <c r="G141" s="36" t="s">
        <v>601</v>
      </c>
      <c r="H141" s="111" t="s">
        <v>602</v>
      </c>
      <c r="I141" s="38">
        <v>2022</v>
      </c>
      <c r="J141" s="38">
        <v>2022</v>
      </c>
      <c r="K141" s="38">
        <v>30</v>
      </c>
      <c r="L141" s="39" t="s">
        <v>603</v>
      </c>
      <c r="M141" s="38">
        <v>300.05</v>
      </c>
      <c r="N141" s="38"/>
      <c r="O141" s="38"/>
      <c r="P141" s="38"/>
      <c r="Q141" s="38"/>
      <c r="R141" s="38"/>
      <c r="S141" s="38">
        <f>M141</f>
        <v>300.05</v>
      </c>
      <c r="T141" s="40">
        <f>S141</f>
        <v>300.05</v>
      </c>
      <c r="U141" s="38" t="s">
        <v>34</v>
      </c>
      <c r="V141" s="38" t="s">
        <v>131</v>
      </c>
      <c r="W141" s="84" t="s">
        <v>604</v>
      </c>
      <c r="X141" s="84" t="s">
        <v>604</v>
      </c>
      <c r="Y141" s="38"/>
      <c r="Z141" s="38" t="s">
        <v>45</v>
      </c>
      <c r="AA141" s="84" t="s">
        <v>604</v>
      </c>
      <c r="AB141" s="84" t="s">
        <v>605</v>
      </c>
    </row>
    <row r="142" s="5" customFormat="1" ht="36" customHeight="1" spans="1:28">
      <c r="A142" s="32">
        <v>102</v>
      </c>
      <c r="B142" s="84" t="s">
        <v>599</v>
      </c>
      <c r="C142" s="36" t="s">
        <v>451</v>
      </c>
      <c r="D142" s="43" t="s">
        <v>600</v>
      </c>
      <c r="E142" s="37" t="s">
        <v>452</v>
      </c>
      <c r="F142" s="36" t="s">
        <v>59</v>
      </c>
      <c r="G142" s="42" t="s">
        <v>606</v>
      </c>
      <c r="H142" s="111" t="s">
        <v>607</v>
      </c>
      <c r="I142" s="38">
        <v>2022</v>
      </c>
      <c r="J142" s="38">
        <v>2022</v>
      </c>
      <c r="K142" s="38">
        <v>30</v>
      </c>
      <c r="L142" s="39" t="s">
        <v>603</v>
      </c>
      <c r="M142" s="46">
        <v>394.43</v>
      </c>
      <c r="N142" s="61"/>
      <c r="O142" s="61"/>
      <c r="P142" s="61"/>
      <c r="Q142" s="61"/>
      <c r="R142" s="61"/>
      <c r="S142" s="38">
        <f>M142</f>
        <v>394.43</v>
      </c>
      <c r="T142" s="40">
        <f>S142</f>
        <v>394.43</v>
      </c>
      <c r="U142" s="38" t="s">
        <v>34</v>
      </c>
      <c r="V142" s="38" t="s">
        <v>131</v>
      </c>
      <c r="W142" s="84" t="s">
        <v>608</v>
      </c>
      <c r="X142" s="84" t="s">
        <v>608</v>
      </c>
      <c r="Y142" s="44"/>
      <c r="Z142" s="38" t="s">
        <v>45</v>
      </c>
      <c r="AA142" s="84" t="s">
        <v>608</v>
      </c>
      <c r="AB142" s="131" t="s">
        <v>609</v>
      </c>
    </row>
    <row r="143" ht="51" customHeight="1" spans="1:28">
      <c r="A143" s="32">
        <v>103</v>
      </c>
      <c r="B143" s="21" t="s">
        <v>610</v>
      </c>
      <c r="C143" s="21" t="s">
        <v>104</v>
      </c>
      <c r="D143" s="21" t="s">
        <v>72</v>
      </c>
      <c r="E143" s="21" t="s">
        <v>611</v>
      </c>
      <c r="F143" s="22" t="s">
        <v>72</v>
      </c>
      <c r="G143" s="22" t="s">
        <v>612</v>
      </c>
      <c r="H143" s="21" t="s">
        <v>613</v>
      </c>
      <c r="I143" s="22">
        <v>2022</v>
      </c>
      <c r="J143" s="22">
        <v>2022.11</v>
      </c>
      <c r="K143" s="38" t="s">
        <v>141</v>
      </c>
      <c r="L143" s="21" t="s">
        <v>287</v>
      </c>
      <c r="M143" s="22">
        <v>60</v>
      </c>
      <c r="N143" s="22"/>
      <c r="O143" s="22"/>
      <c r="P143" s="22"/>
      <c r="Q143" s="22"/>
      <c r="R143" s="22"/>
      <c r="S143" s="72">
        <f>M143+N143+O143+P143+Q143+R143</f>
        <v>60</v>
      </c>
      <c r="T143" s="124">
        <v>59.9348</v>
      </c>
      <c r="U143" s="38" t="s">
        <v>34</v>
      </c>
      <c r="V143" s="38" t="s">
        <v>131</v>
      </c>
      <c r="W143" s="22" t="str">
        <f t="shared" ref="W143:W149" si="8">G143</f>
        <v>厍河村</v>
      </c>
      <c r="X143" s="21" t="s">
        <v>614</v>
      </c>
      <c r="Y143" s="22"/>
      <c r="Z143" s="38" t="s">
        <v>45</v>
      </c>
      <c r="AA143" s="21" t="str">
        <f>X143</f>
        <v>厍河村村委会</v>
      </c>
      <c r="AB143" s="22" t="s">
        <v>615</v>
      </c>
    </row>
    <row r="144" ht="48" customHeight="1" spans="1:28">
      <c r="A144" s="32">
        <v>104</v>
      </c>
      <c r="B144" s="21" t="s">
        <v>616</v>
      </c>
      <c r="C144" s="21" t="s">
        <v>104</v>
      </c>
      <c r="D144" s="21" t="s">
        <v>70</v>
      </c>
      <c r="E144" s="21" t="s">
        <v>611</v>
      </c>
      <c r="F144" s="22" t="s">
        <v>70</v>
      </c>
      <c r="G144" s="22" t="s">
        <v>185</v>
      </c>
      <c r="H144" s="21" t="s">
        <v>617</v>
      </c>
      <c r="I144" s="22">
        <v>2022</v>
      </c>
      <c r="J144" s="22">
        <v>2022.11</v>
      </c>
      <c r="K144" s="38" t="s">
        <v>141</v>
      </c>
      <c r="L144" s="21" t="s">
        <v>287</v>
      </c>
      <c r="M144" s="22">
        <v>76</v>
      </c>
      <c r="N144" s="22"/>
      <c r="O144" s="22"/>
      <c r="P144" s="22"/>
      <c r="Q144" s="22"/>
      <c r="R144" s="22"/>
      <c r="S144" s="72">
        <f t="shared" ref="S144:S179" si="9">M144+N144+O144+P144+Q144+R144</f>
        <v>76</v>
      </c>
      <c r="T144" s="124">
        <v>75.7872</v>
      </c>
      <c r="U144" s="38" t="s">
        <v>34</v>
      </c>
      <c r="V144" s="38" t="s">
        <v>131</v>
      </c>
      <c r="W144" s="22" t="str">
        <f t="shared" si="8"/>
        <v>上秀村</v>
      </c>
      <c r="X144" s="21" t="s">
        <v>187</v>
      </c>
      <c r="Y144" s="22"/>
      <c r="Z144" s="38" t="s">
        <v>45</v>
      </c>
      <c r="AA144" s="21" t="str">
        <f t="shared" ref="AA144:AA152" si="10">X144</f>
        <v>上秀村村委会</v>
      </c>
      <c r="AB144" s="22" t="s">
        <v>618</v>
      </c>
    </row>
    <row r="145" ht="48" customHeight="1" spans="1:28">
      <c r="A145" s="32">
        <v>105</v>
      </c>
      <c r="B145" s="21" t="s">
        <v>619</v>
      </c>
      <c r="C145" s="21" t="s">
        <v>104</v>
      </c>
      <c r="D145" s="21" t="s">
        <v>93</v>
      </c>
      <c r="E145" s="21" t="s">
        <v>611</v>
      </c>
      <c r="F145" s="22" t="str">
        <f>D145</f>
        <v>新庄镇</v>
      </c>
      <c r="G145" s="22" t="s">
        <v>620</v>
      </c>
      <c r="H145" s="21" t="s">
        <v>621</v>
      </c>
      <c r="I145" s="22">
        <v>2022</v>
      </c>
      <c r="J145" s="119">
        <v>2022.1</v>
      </c>
      <c r="K145" s="38" t="s">
        <v>141</v>
      </c>
      <c r="L145" s="21" t="s">
        <v>455</v>
      </c>
      <c r="M145" s="22">
        <v>150</v>
      </c>
      <c r="N145" s="22"/>
      <c r="O145" s="22"/>
      <c r="P145" s="22"/>
      <c r="Q145" s="22"/>
      <c r="R145" s="22"/>
      <c r="S145" s="72">
        <f t="shared" si="9"/>
        <v>150</v>
      </c>
      <c r="T145" s="124">
        <v>149.9624</v>
      </c>
      <c r="U145" s="38" t="s">
        <v>34</v>
      </c>
      <c r="V145" s="38" t="s">
        <v>131</v>
      </c>
      <c r="W145" s="22" t="str">
        <f t="shared" si="8"/>
        <v>杨岔村</v>
      </c>
      <c r="X145" s="21" t="s">
        <v>622</v>
      </c>
      <c r="Y145" s="22"/>
      <c r="Z145" s="38" t="s">
        <v>45</v>
      </c>
      <c r="AA145" s="21" t="str">
        <f t="shared" si="10"/>
        <v>杨岔村村委会</v>
      </c>
      <c r="AB145" s="22" t="s">
        <v>623</v>
      </c>
    </row>
    <row r="146" ht="59" customHeight="1" spans="1:28">
      <c r="A146" s="32">
        <v>106</v>
      </c>
      <c r="B146" s="21" t="s">
        <v>624</v>
      </c>
      <c r="C146" s="21" t="s">
        <v>104</v>
      </c>
      <c r="D146" s="21" t="s">
        <v>90</v>
      </c>
      <c r="E146" s="21" t="s">
        <v>611</v>
      </c>
      <c r="F146" s="22" t="str">
        <f t="shared" ref="F146:F153" si="11">D146</f>
        <v>刘家寨子镇</v>
      </c>
      <c r="G146" s="22" t="s">
        <v>590</v>
      </c>
      <c r="H146" s="21" t="s">
        <v>625</v>
      </c>
      <c r="I146" s="22">
        <v>2022</v>
      </c>
      <c r="J146" s="119">
        <v>2022.09</v>
      </c>
      <c r="K146" s="38" t="s">
        <v>141</v>
      </c>
      <c r="L146" s="21" t="s">
        <v>287</v>
      </c>
      <c r="M146" s="22">
        <v>10</v>
      </c>
      <c r="N146" s="22"/>
      <c r="O146" s="22"/>
      <c r="P146" s="22"/>
      <c r="Q146" s="22"/>
      <c r="R146" s="22"/>
      <c r="S146" s="72">
        <f t="shared" si="9"/>
        <v>10</v>
      </c>
      <c r="T146" s="124">
        <v>9.94903</v>
      </c>
      <c r="U146" s="38" t="s">
        <v>34</v>
      </c>
      <c r="V146" s="38" t="s">
        <v>131</v>
      </c>
      <c r="W146" s="22" t="str">
        <f t="shared" si="8"/>
        <v>刘寨村</v>
      </c>
      <c r="X146" s="21" t="s">
        <v>626</v>
      </c>
      <c r="Y146" s="22"/>
      <c r="Z146" s="38" t="s">
        <v>45</v>
      </c>
      <c r="AA146" s="21" t="str">
        <f t="shared" si="10"/>
        <v>刘寨村村委会</v>
      </c>
      <c r="AB146" s="22" t="s">
        <v>593</v>
      </c>
    </row>
    <row r="147" ht="100" customHeight="1" spans="1:28">
      <c r="A147" s="32">
        <v>107</v>
      </c>
      <c r="B147" s="21" t="s">
        <v>627</v>
      </c>
      <c r="C147" s="21" t="s">
        <v>104</v>
      </c>
      <c r="D147" s="21" t="s">
        <v>72</v>
      </c>
      <c r="E147" s="21" t="s">
        <v>611</v>
      </c>
      <c r="F147" s="22" t="str">
        <f t="shared" si="11"/>
        <v>杨崖集镇</v>
      </c>
      <c r="G147" s="22" t="s">
        <v>628</v>
      </c>
      <c r="H147" s="21" t="s">
        <v>629</v>
      </c>
      <c r="I147" s="22">
        <v>2022</v>
      </c>
      <c r="J147" s="119">
        <v>2022.09</v>
      </c>
      <c r="K147" s="22" t="s">
        <v>41</v>
      </c>
      <c r="L147" s="21"/>
      <c r="M147" s="22"/>
      <c r="N147" s="22"/>
      <c r="O147" s="22"/>
      <c r="P147" s="22"/>
      <c r="Q147" s="22"/>
      <c r="R147" s="22">
        <v>45</v>
      </c>
      <c r="S147" s="72">
        <f t="shared" si="9"/>
        <v>45</v>
      </c>
      <c r="T147" s="124">
        <v>44</v>
      </c>
      <c r="U147" s="38" t="s">
        <v>34</v>
      </c>
      <c r="V147" s="38" t="s">
        <v>131</v>
      </c>
      <c r="W147" s="22" t="str">
        <f t="shared" si="8"/>
        <v>杨集村</v>
      </c>
      <c r="X147" s="21" t="s">
        <v>630</v>
      </c>
      <c r="Y147" s="22"/>
      <c r="Z147" s="38" t="s">
        <v>45</v>
      </c>
      <c r="AA147" s="21" t="str">
        <f t="shared" si="10"/>
        <v>杨集村村委会</v>
      </c>
      <c r="AB147" s="22" t="s">
        <v>631</v>
      </c>
    </row>
    <row r="148" ht="78" customHeight="1" spans="1:28">
      <c r="A148" s="32">
        <v>108</v>
      </c>
      <c r="B148" s="36" t="s">
        <v>632</v>
      </c>
      <c r="C148" s="21" t="s">
        <v>104</v>
      </c>
      <c r="D148" s="36" t="s">
        <v>63</v>
      </c>
      <c r="E148" s="21" t="s">
        <v>611</v>
      </c>
      <c r="F148" s="22" t="str">
        <f t="shared" si="11"/>
        <v>太平店镇</v>
      </c>
      <c r="G148" s="36" t="s">
        <v>633</v>
      </c>
      <c r="H148" s="21" t="s">
        <v>634</v>
      </c>
      <c r="I148" s="22">
        <v>2022</v>
      </c>
      <c r="J148" s="22">
        <v>2022.09</v>
      </c>
      <c r="K148" s="22" t="s">
        <v>635</v>
      </c>
      <c r="L148" s="21" t="s">
        <v>455</v>
      </c>
      <c r="M148" s="36">
        <v>9.4849</v>
      </c>
      <c r="N148" s="38"/>
      <c r="O148" s="38"/>
      <c r="P148" s="38"/>
      <c r="Q148" s="38"/>
      <c r="R148" s="38"/>
      <c r="S148" s="72">
        <f t="shared" si="9"/>
        <v>9.4849</v>
      </c>
      <c r="T148" s="40">
        <v>9.4849</v>
      </c>
      <c r="U148" s="38" t="s">
        <v>34</v>
      </c>
      <c r="V148" s="38" t="s">
        <v>131</v>
      </c>
      <c r="W148" s="22" t="str">
        <f t="shared" si="8"/>
        <v>贾铺村</v>
      </c>
      <c r="X148" s="21" t="s">
        <v>636</v>
      </c>
      <c r="Y148" s="22"/>
      <c r="Z148" s="38" t="s">
        <v>45</v>
      </c>
      <c r="AA148" s="21" t="str">
        <f t="shared" si="10"/>
        <v>贾铺村村委会</v>
      </c>
      <c r="AB148" s="21" t="s">
        <v>637</v>
      </c>
    </row>
    <row r="149" ht="54.95" customHeight="1" spans="1:28">
      <c r="A149" s="32">
        <v>109</v>
      </c>
      <c r="B149" s="36" t="s">
        <v>638</v>
      </c>
      <c r="C149" s="21" t="s">
        <v>104</v>
      </c>
      <c r="D149" s="36" t="s">
        <v>63</v>
      </c>
      <c r="E149" s="21" t="s">
        <v>611</v>
      </c>
      <c r="F149" s="22" t="str">
        <f t="shared" si="11"/>
        <v>太平店镇</v>
      </c>
      <c r="G149" s="36" t="s">
        <v>639</v>
      </c>
      <c r="H149" s="21" t="s">
        <v>640</v>
      </c>
      <c r="I149" s="22">
        <v>2022</v>
      </c>
      <c r="J149" s="22">
        <v>2022.09</v>
      </c>
      <c r="K149" s="22" t="s">
        <v>635</v>
      </c>
      <c r="L149" s="21" t="s">
        <v>455</v>
      </c>
      <c r="M149" s="22">
        <v>3.5129</v>
      </c>
      <c r="N149" s="22"/>
      <c r="O149" s="22"/>
      <c r="P149" s="22"/>
      <c r="Q149" s="22"/>
      <c r="R149" s="22"/>
      <c r="S149" s="72">
        <f t="shared" si="9"/>
        <v>3.5129</v>
      </c>
      <c r="T149" s="124">
        <v>3.5129</v>
      </c>
      <c r="U149" s="38" t="s">
        <v>34</v>
      </c>
      <c r="V149" s="38" t="s">
        <v>131</v>
      </c>
      <c r="W149" s="22" t="str">
        <f t="shared" si="8"/>
        <v>太平村</v>
      </c>
      <c r="X149" s="21" t="s">
        <v>641</v>
      </c>
      <c r="Y149" s="22"/>
      <c r="Z149" s="38" t="s">
        <v>45</v>
      </c>
      <c r="AA149" s="21" t="str">
        <f t="shared" si="10"/>
        <v>太平村村委会</v>
      </c>
      <c r="AB149" s="22" t="s">
        <v>642</v>
      </c>
    </row>
    <row r="150" ht="54.95" customHeight="1" spans="1:28">
      <c r="A150" s="32">
        <v>110</v>
      </c>
      <c r="B150" s="36" t="s">
        <v>643</v>
      </c>
      <c r="C150" s="21" t="s">
        <v>104</v>
      </c>
      <c r="D150" s="36" t="s">
        <v>63</v>
      </c>
      <c r="E150" s="21" t="s">
        <v>611</v>
      </c>
      <c r="F150" s="22" t="str">
        <f t="shared" si="11"/>
        <v>太平店镇</v>
      </c>
      <c r="G150" s="36"/>
      <c r="H150" s="21" t="s">
        <v>644</v>
      </c>
      <c r="I150" s="22">
        <v>2022</v>
      </c>
      <c r="J150" s="22">
        <v>2022.09</v>
      </c>
      <c r="K150" s="22" t="s">
        <v>41</v>
      </c>
      <c r="L150" s="21" t="s">
        <v>455</v>
      </c>
      <c r="M150" s="22">
        <v>4.8522</v>
      </c>
      <c r="N150" s="22"/>
      <c r="O150" s="22"/>
      <c r="P150" s="22"/>
      <c r="Q150" s="22"/>
      <c r="R150" s="22"/>
      <c r="S150" s="72">
        <f t="shared" si="9"/>
        <v>4.8522</v>
      </c>
      <c r="T150" s="124">
        <v>4.8522</v>
      </c>
      <c r="U150" s="38" t="s">
        <v>34</v>
      </c>
      <c r="V150" s="38" t="s">
        <v>131</v>
      </c>
      <c r="W150" s="21" t="s">
        <v>645</v>
      </c>
      <c r="X150" s="21" t="str">
        <f>W150</f>
        <v>太平店镇人民政府</v>
      </c>
      <c r="Y150" s="22"/>
      <c r="Z150" s="38" t="s">
        <v>45</v>
      </c>
      <c r="AA150" s="21" t="str">
        <f t="shared" si="10"/>
        <v>太平店镇人民政府</v>
      </c>
      <c r="AB150" s="22" t="s">
        <v>646</v>
      </c>
    </row>
    <row r="151" ht="54.95" customHeight="1" spans="1:28">
      <c r="A151" s="32">
        <v>111</v>
      </c>
      <c r="B151" s="36" t="s">
        <v>647</v>
      </c>
      <c r="C151" s="21" t="s">
        <v>104</v>
      </c>
      <c r="D151" s="36" t="s">
        <v>84</v>
      </c>
      <c r="E151" s="21" t="s">
        <v>611</v>
      </c>
      <c r="F151" s="22" t="str">
        <f t="shared" si="11"/>
        <v>四房吴镇</v>
      </c>
      <c r="G151" s="36" t="s">
        <v>648</v>
      </c>
      <c r="H151" s="21" t="s">
        <v>649</v>
      </c>
      <c r="I151" s="22">
        <v>2022</v>
      </c>
      <c r="J151" s="22">
        <v>2022.06</v>
      </c>
      <c r="K151" s="22" t="s">
        <v>650</v>
      </c>
      <c r="L151" s="21" t="s">
        <v>455</v>
      </c>
      <c r="M151" s="22">
        <v>3.698</v>
      </c>
      <c r="N151" s="22"/>
      <c r="O151" s="22"/>
      <c r="P151" s="22"/>
      <c r="Q151" s="22"/>
      <c r="R151" s="22"/>
      <c r="S151" s="72">
        <f t="shared" si="9"/>
        <v>3.698</v>
      </c>
      <c r="T151" s="124">
        <v>3.698</v>
      </c>
      <c r="U151" s="38" t="s">
        <v>34</v>
      </c>
      <c r="V151" s="38" t="s">
        <v>131</v>
      </c>
      <c r="W151" s="21" t="s">
        <v>648</v>
      </c>
      <c r="X151" s="21" t="s">
        <v>651</v>
      </c>
      <c r="Y151" s="22"/>
      <c r="Z151" s="38" t="s">
        <v>45</v>
      </c>
      <c r="AA151" s="21" t="str">
        <f t="shared" si="10"/>
        <v>四房吴村村委会</v>
      </c>
      <c r="AB151" s="22" t="s">
        <v>652</v>
      </c>
    </row>
    <row r="152" s="3" customFormat="1" ht="127" customHeight="1" spans="1:28">
      <c r="A152" s="32">
        <v>112</v>
      </c>
      <c r="B152" s="21" t="s">
        <v>653</v>
      </c>
      <c r="C152" s="21" t="s">
        <v>104</v>
      </c>
      <c r="D152" s="36" t="s">
        <v>79</v>
      </c>
      <c r="E152" s="21" t="s">
        <v>611</v>
      </c>
      <c r="F152" s="22" t="str">
        <f t="shared" si="11"/>
        <v>八里湾乡</v>
      </c>
      <c r="G152" s="22"/>
      <c r="H152" s="21" t="s">
        <v>654</v>
      </c>
      <c r="I152" s="22">
        <v>2022</v>
      </c>
      <c r="J152" s="22">
        <v>2022.07</v>
      </c>
      <c r="K152" s="22" t="s">
        <v>141</v>
      </c>
      <c r="L152" s="21" t="s">
        <v>455</v>
      </c>
      <c r="M152" s="22">
        <v>14.45</v>
      </c>
      <c r="N152" s="22"/>
      <c r="O152" s="22"/>
      <c r="P152" s="22"/>
      <c r="Q152" s="22"/>
      <c r="R152" s="22"/>
      <c r="S152" s="72">
        <f t="shared" si="9"/>
        <v>14.45</v>
      </c>
      <c r="T152" s="124">
        <v>14.45</v>
      </c>
      <c r="U152" s="124" t="s">
        <v>34</v>
      </c>
      <c r="V152" s="22" t="s">
        <v>131</v>
      </c>
      <c r="W152" s="21" t="s">
        <v>655</v>
      </c>
      <c r="X152" s="21" t="str">
        <f>W152</f>
        <v>八里湾乡人民政府</v>
      </c>
      <c r="Y152" s="22"/>
      <c r="Z152" s="22" t="s">
        <v>45</v>
      </c>
      <c r="AA152" s="21" t="str">
        <f t="shared" si="10"/>
        <v>八里湾乡人民政府</v>
      </c>
      <c r="AB152" s="21" t="s">
        <v>656</v>
      </c>
    </row>
    <row r="153" s="3" customFormat="1" ht="66" customHeight="1" spans="1:28">
      <c r="A153" s="32">
        <v>113</v>
      </c>
      <c r="B153" s="36" t="s">
        <v>657</v>
      </c>
      <c r="C153" s="21" t="s">
        <v>104</v>
      </c>
      <c r="D153" s="36" t="s">
        <v>77</v>
      </c>
      <c r="E153" s="21" t="s">
        <v>611</v>
      </c>
      <c r="F153" s="22" t="str">
        <f t="shared" si="11"/>
        <v>柴家门镇</v>
      </c>
      <c r="G153" s="36"/>
      <c r="H153" s="36" t="s">
        <v>658</v>
      </c>
      <c r="I153" s="22">
        <v>2022</v>
      </c>
      <c r="J153" s="22">
        <v>2022.09</v>
      </c>
      <c r="K153" s="22" t="s">
        <v>141</v>
      </c>
      <c r="L153" s="21" t="s">
        <v>455</v>
      </c>
      <c r="M153" s="36">
        <v>8.1144</v>
      </c>
      <c r="N153" s="38"/>
      <c r="O153" s="38"/>
      <c r="P153" s="38"/>
      <c r="Q153" s="38"/>
      <c r="R153" s="36"/>
      <c r="S153" s="72">
        <f t="shared" si="9"/>
        <v>8.1144</v>
      </c>
      <c r="T153" s="40">
        <v>8.1144</v>
      </c>
      <c r="U153" s="124" t="s">
        <v>34</v>
      </c>
      <c r="V153" s="22" t="s">
        <v>131</v>
      </c>
      <c r="W153" s="21" t="s">
        <v>659</v>
      </c>
      <c r="X153" s="21" t="str">
        <f>W153</f>
        <v>柴家门镇人民政府</v>
      </c>
      <c r="Y153" s="36"/>
      <c r="Z153" s="22" t="s">
        <v>45</v>
      </c>
      <c r="AA153" s="21" t="str">
        <f t="shared" ref="AA153:AA172" si="12">X153</f>
        <v>柴家门镇人民政府</v>
      </c>
      <c r="AB153" s="21" t="s">
        <v>660</v>
      </c>
    </row>
    <row r="154" s="3" customFormat="1" ht="66" customHeight="1" spans="1:28">
      <c r="A154" s="32">
        <v>114</v>
      </c>
      <c r="B154" s="36" t="s">
        <v>661</v>
      </c>
      <c r="C154" s="21" t="s">
        <v>104</v>
      </c>
      <c r="D154" s="36" t="s">
        <v>66</v>
      </c>
      <c r="E154" s="21" t="s">
        <v>611</v>
      </c>
      <c r="F154" s="22" t="s">
        <v>66</v>
      </c>
      <c r="G154" s="36"/>
      <c r="H154" s="36" t="s">
        <v>662</v>
      </c>
      <c r="I154" s="22">
        <v>2022</v>
      </c>
      <c r="J154" s="22">
        <v>2022.06</v>
      </c>
      <c r="K154" s="22" t="s">
        <v>141</v>
      </c>
      <c r="L154" s="21" t="s">
        <v>455</v>
      </c>
      <c r="M154" s="36">
        <v>8.65</v>
      </c>
      <c r="N154" s="38"/>
      <c r="O154" s="38"/>
      <c r="P154" s="38"/>
      <c r="Q154" s="38"/>
      <c r="R154" s="36"/>
      <c r="S154" s="72">
        <f t="shared" si="9"/>
        <v>8.65</v>
      </c>
      <c r="T154" s="40">
        <v>8.65</v>
      </c>
      <c r="U154" s="124" t="s">
        <v>34</v>
      </c>
      <c r="V154" s="22" t="s">
        <v>131</v>
      </c>
      <c r="W154" s="22" t="s">
        <v>663</v>
      </c>
      <c r="X154" s="21" t="str">
        <f t="shared" ref="X154:X172" si="13">W154</f>
        <v>中川镇人民政府</v>
      </c>
      <c r="Y154" s="36"/>
      <c r="Z154" s="22" t="s">
        <v>45</v>
      </c>
      <c r="AA154" s="21" t="str">
        <f t="shared" si="12"/>
        <v>中川镇人民政府</v>
      </c>
      <c r="AB154" s="21" t="s">
        <v>664</v>
      </c>
    </row>
    <row r="155" s="3" customFormat="1" ht="146" customHeight="1" spans="1:28">
      <c r="A155" s="32">
        <v>115</v>
      </c>
      <c r="B155" s="36" t="s">
        <v>665</v>
      </c>
      <c r="C155" s="21" t="s">
        <v>104</v>
      </c>
      <c r="D155" s="36" t="s">
        <v>70</v>
      </c>
      <c r="E155" s="21" t="s">
        <v>611</v>
      </c>
      <c r="F155" s="22" t="str">
        <f>D155</f>
        <v>党家岘乡</v>
      </c>
      <c r="G155" s="36" t="s">
        <v>666</v>
      </c>
      <c r="H155" s="36" t="s">
        <v>667</v>
      </c>
      <c r="I155" s="22">
        <v>2022</v>
      </c>
      <c r="J155" s="22">
        <v>2022.08</v>
      </c>
      <c r="K155" s="22" t="s">
        <v>141</v>
      </c>
      <c r="L155" s="21" t="s">
        <v>455</v>
      </c>
      <c r="M155" s="36">
        <v>18.5427</v>
      </c>
      <c r="N155" s="38"/>
      <c r="O155" s="38"/>
      <c r="P155" s="38"/>
      <c r="Q155" s="38"/>
      <c r="R155" s="36"/>
      <c r="S155" s="72">
        <f t="shared" si="9"/>
        <v>18.5427</v>
      </c>
      <c r="T155" s="40">
        <f>M155</f>
        <v>18.5427</v>
      </c>
      <c r="U155" s="124" t="s">
        <v>34</v>
      </c>
      <c r="V155" s="22" t="s">
        <v>131</v>
      </c>
      <c r="W155" s="22" t="s">
        <v>666</v>
      </c>
      <c r="X155" s="21" t="str">
        <f t="shared" si="13"/>
        <v>党岘村</v>
      </c>
      <c r="Y155" s="36"/>
      <c r="Z155" s="22" t="s">
        <v>45</v>
      </c>
      <c r="AA155" s="21" t="str">
        <f t="shared" si="12"/>
        <v>党岘村</v>
      </c>
      <c r="AB155" s="21" t="s">
        <v>668</v>
      </c>
    </row>
    <row r="156" s="3" customFormat="1" ht="89" customHeight="1" spans="1:28">
      <c r="A156" s="32">
        <v>116</v>
      </c>
      <c r="B156" s="36" t="s">
        <v>669</v>
      </c>
      <c r="C156" s="21" t="s">
        <v>104</v>
      </c>
      <c r="D156" s="36" t="s">
        <v>70</v>
      </c>
      <c r="E156" s="21" t="s">
        <v>611</v>
      </c>
      <c r="F156" s="22" t="str">
        <f>D156</f>
        <v>党家岘乡</v>
      </c>
      <c r="G156" s="36" t="s">
        <v>666</v>
      </c>
      <c r="H156" s="36" t="s">
        <v>670</v>
      </c>
      <c r="I156" s="22">
        <v>2022</v>
      </c>
      <c r="J156" s="22">
        <v>2022.06</v>
      </c>
      <c r="K156" s="22" t="s">
        <v>41</v>
      </c>
      <c r="L156" s="21" t="s">
        <v>455</v>
      </c>
      <c r="M156" s="36">
        <v>14.575</v>
      </c>
      <c r="N156" s="38"/>
      <c r="O156" s="38"/>
      <c r="P156" s="38"/>
      <c r="Q156" s="38"/>
      <c r="R156" s="38"/>
      <c r="S156" s="72">
        <f t="shared" si="9"/>
        <v>14.575</v>
      </c>
      <c r="T156" s="40">
        <f>M156</f>
        <v>14.575</v>
      </c>
      <c r="U156" s="124" t="s">
        <v>34</v>
      </c>
      <c r="V156" s="22" t="s">
        <v>131</v>
      </c>
      <c r="W156" s="22" t="s">
        <v>666</v>
      </c>
      <c r="X156" s="21" t="str">
        <f t="shared" si="13"/>
        <v>党岘村</v>
      </c>
      <c r="Y156" s="36"/>
      <c r="Z156" s="22" t="s">
        <v>45</v>
      </c>
      <c r="AA156" s="21" t="str">
        <f t="shared" si="12"/>
        <v>党岘村</v>
      </c>
      <c r="AB156" s="21" t="s">
        <v>668</v>
      </c>
    </row>
    <row r="157" s="3" customFormat="1" ht="75" customHeight="1" spans="1:28">
      <c r="A157" s="32">
        <v>117</v>
      </c>
      <c r="B157" s="36" t="s">
        <v>671</v>
      </c>
      <c r="C157" s="21" t="s">
        <v>104</v>
      </c>
      <c r="D157" s="36" t="s">
        <v>57</v>
      </c>
      <c r="E157" s="21" t="s">
        <v>611</v>
      </c>
      <c r="F157" s="22" t="str">
        <f>D157</f>
        <v>河畔镇</v>
      </c>
      <c r="G157" s="36" t="s">
        <v>672</v>
      </c>
      <c r="H157" s="36" t="s">
        <v>673</v>
      </c>
      <c r="I157" s="22">
        <v>2022</v>
      </c>
      <c r="J157" s="22">
        <v>2022.09</v>
      </c>
      <c r="K157" s="22"/>
      <c r="L157" s="21" t="s">
        <v>455</v>
      </c>
      <c r="M157" s="36">
        <v>32.8009</v>
      </c>
      <c r="N157" s="38"/>
      <c r="O157" s="38"/>
      <c r="P157" s="38"/>
      <c r="Q157" s="38"/>
      <c r="R157" s="36"/>
      <c r="S157" s="72">
        <f t="shared" si="9"/>
        <v>32.8009</v>
      </c>
      <c r="T157" s="40">
        <f>M157</f>
        <v>32.8009</v>
      </c>
      <c r="U157" s="124" t="s">
        <v>34</v>
      </c>
      <c r="V157" s="22" t="s">
        <v>131</v>
      </c>
      <c r="W157" s="22" t="str">
        <f>G157</f>
        <v>任王家村</v>
      </c>
      <c r="X157" s="21" t="str">
        <f t="shared" si="13"/>
        <v>任王家村</v>
      </c>
      <c r="Y157" s="36"/>
      <c r="Z157" s="22" t="s">
        <v>45</v>
      </c>
      <c r="AA157" s="21" t="str">
        <f t="shared" si="12"/>
        <v>任王家村</v>
      </c>
      <c r="AB157" s="21" t="s">
        <v>457</v>
      </c>
    </row>
    <row r="158" s="3" customFormat="1" ht="57" customHeight="1" spans="1:28">
      <c r="A158" s="32">
        <v>118</v>
      </c>
      <c r="B158" s="36" t="s">
        <v>674</v>
      </c>
      <c r="C158" s="21" t="s">
        <v>104</v>
      </c>
      <c r="D158" s="36" t="s">
        <v>93</v>
      </c>
      <c r="E158" s="21" t="s">
        <v>611</v>
      </c>
      <c r="F158" s="22" t="s">
        <v>93</v>
      </c>
      <c r="G158" s="36"/>
      <c r="H158" s="36" t="s">
        <v>675</v>
      </c>
      <c r="I158" s="22">
        <v>2022</v>
      </c>
      <c r="J158" s="22">
        <v>2022.06</v>
      </c>
      <c r="K158" s="22" t="s">
        <v>41</v>
      </c>
      <c r="L158" s="21" t="s">
        <v>455</v>
      </c>
      <c r="M158" s="36">
        <v>9.7</v>
      </c>
      <c r="N158" s="38"/>
      <c r="O158" s="38"/>
      <c r="P158" s="38"/>
      <c r="Q158" s="38"/>
      <c r="R158" s="38"/>
      <c r="S158" s="72">
        <f t="shared" si="9"/>
        <v>9.7</v>
      </c>
      <c r="T158" s="40">
        <f>M158</f>
        <v>9.7</v>
      </c>
      <c r="U158" s="124" t="s">
        <v>34</v>
      </c>
      <c r="V158" s="22" t="s">
        <v>131</v>
      </c>
      <c r="W158" s="22" t="s">
        <v>676</v>
      </c>
      <c r="X158" s="21" t="str">
        <f t="shared" si="13"/>
        <v>新庄镇人民政府</v>
      </c>
      <c r="Y158" s="36"/>
      <c r="Z158" s="22" t="s">
        <v>45</v>
      </c>
      <c r="AA158" s="21" t="str">
        <f t="shared" si="12"/>
        <v>新庄镇人民政府</v>
      </c>
      <c r="AB158" s="22" t="s">
        <v>677</v>
      </c>
    </row>
    <row r="159" s="3" customFormat="1" ht="274" customHeight="1" spans="1:28">
      <c r="A159" s="32">
        <v>119</v>
      </c>
      <c r="B159" s="36" t="s">
        <v>678</v>
      </c>
      <c r="C159" s="21" t="s">
        <v>104</v>
      </c>
      <c r="D159" s="36" t="s">
        <v>86</v>
      </c>
      <c r="E159" s="21" t="s">
        <v>611</v>
      </c>
      <c r="F159" s="22" t="str">
        <f>D159</f>
        <v>汉家岔镇</v>
      </c>
      <c r="G159" s="36" t="s">
        <v>271</v>
      </c>
      <c r="H159" s="36" t="s">
        <v>679</v>
      </c>
      <c r="I159" s="22">
        <v>2022</v>
      </c>
      <c r="J159" s="22">
        <v>2022.11</v>
      </c>
      <c r="K159" s="22" t="s">
        <v>41</v>
      </c>
      <c r="L159" s="21" t="s">
        <v>455</v>
      </c>
      <c r="M159" s="36">
        <f>341+159</f>
        <v>500</v>
      </c>
      <c r="N159" s="38"/>
      <c r="O159" s="38"/>
      <c r="P159" s="38"/>
      <c r="Q159" s="38"/>
      <c r="R159" s="38"/>
      <c r="S159" s="72">
        <f t="shared" si="9"/>
        <v>500</v>
      </c>
      <c r="T159" s="40">
        <f>209.8328+157.3801</f>
        <v>367.2129</v>
      </c>
      <c r="U159" s="124" t="s">
        <v>34</v>
      </c>
      <c r="V159" s="22" t="s">
        <v>131</v>
      </c>
      <c r="W159" s="22" t="str">
        <f t="shared" ref="W159:W172" si="14">G159</f>
        <v>汉家岔村</v>
      </c>
      <c r="X159" s="21" t="str">
        <f t="shared" si="13"/>
        <v>汉家岔村</v>
      </c>
      <c r="Y159" s="36"/>
      <c r="Z159" s="22" t="s">
        <v>45</v>
      </c>
      <c r="AA159" s="21" t="str">
        <f t="shared" si="12"/>
        <v>汉家岔村</v>
      </c>
      <c r="AB159" s="130" t="s">
        <v>680</v>
      </c>
    </row>
    <row r="160" s="3" customFormat="1" ht="115" customHeight="1" spans="1:28">
      <c r="A160" s="32">
        <v>120</v>
      </c>
      <c r="B160" s="36" t="s">
        <v>681</v>
      </c>
      <c r="C160" s="21" t="s">
        <v>104</v>
      </c>
      <c r="D160" s="36" t="s">
        <v>54</v>
      </c>
      <c r="E160" s="21" t="s">
        <v>611</v>
      </c>
      <c r="F160" s="22" t="str">
        <f>D160</f>
        <v>郭城驿镇</v>
      </c>
      <c r="G160" s="36" t="s">
        <v>682</v>
      </c>
      <c r="H160" s="36" t="s">
        <v>683</v>
      </c>
      <c r="I160" s="22">
        <v>2022</v>
      </c>
      <c r="J160" s="22">
        <v>2022.11</v>
      </c>
      <c r="K160" s="22" t="s">
        <v>41</v>
      </c>
      <c r="L160" s="21" t="s">
        <v>455</v>
      </c>
      <c r="M160" s="36">
        <v>71</v>
      </c>
      <c r="N160" s="38"/>
      <c r="O160" s="38"/>
      <c r="P160" s="38"/>
      <c r="Q160" s="38"/>
      <c r="R160" s="38"/>
      <c r="S160" s="72">
        <f t="shared" si="9"/>
        <v>71</v>
      </c>
      <c r="T160" s="40">
        <v>69.9036</v>
      </c>
      <c r="U160" s="124" t="s">
        <v>34</v>
      </c>
      <c r="V160" s="22" t="s">
        <v>131</v>
      </c>
      <c r="W160" s="22" t="str">
        <f t="shared" si="14"/>
        <v>红堡子村</v>
      </c>
      <c r="X160" s="21" t="str">
        <f t="shared" si="13"/>
        <v>红堡子村</v>
      </c>
      <c r="Y160" s="36"/>
      <c r="Z160" s="22" t="s">
        <v>45</v>
      </c>
      <c r="AA160" s="21" t="str">
        <f t="shared" si="12"/>
        <v>红堡子村</v>
      </c>
      <c r="AB160" s="21" t="s">
        <v>684</v>
      </c>
    </row>
    <row r="161" s="3" customFormat="1" ht="143" customHeight="1" spans="1:28">
      <c r="A161" s="32">
        <v>121</v>
      </c>
      <c r="B161" s="36" t="s">
        <v>685</v>
      </c>
      <c r="C161" s="21" t="s">
        <v>104</v>
      </c>
      <c r="D161" s="36" t="s">
        <v>76</v>
      </c>
      <c r="E161" s="21" t="s">
        <v>611</v>
      </c>
      <c r="F161" s="22" t="str">
        <f>D161</f>
        <v>翟家所镇</v>
      </c>
      <c r="G161" s="36" t="s">
        <v>213</v>
      </c>
      <c r="H161" s="36" t="s">
        <v>686</v>
      </c>
      <c r="I161" s="22">
        <v>2022</v>
      </c>
      <c r="J161" s="22">
        <v>2022.11</v>
      </c>
      <c r="K161" s="22" t="s">
        <v>41</v>
      </c>
      <c r="L161" s="21" t="s">
        <v>455</v>
      </c>
      <c r="M161" s="36">
        <v>500</v>
      </c>
      <c r="N161" s="38"/>
      <c r="O161" s="38"/>
      <c r="P161" s="38"/>
      <c r="Q161" s="38"/>
      <c r="R161" s="38"/>
      <c r="S161" s="72">
        <f t="shared" si="9"/>
        <v>500</v>
      </c>
      <c r="T161" s="40">
        <f>283.7091+18.26+73.1871</f>
        <v>375.1562</v>
      </c>
      <c r="U161" s="124" t="s">
        <v>34</v>
      </c>
      <c r="V161" s="22" t="s">
        <v>131</v>
      </c>
      <c r="W161" s="22" t="str">
        <f t="shared" si="14"/>
        <v>张城堡村</v>
      </c>
      <c r="X161" s="21" t="str">
        <f t="shared" si="13"/>
        <v>张城堡村</v>
      </c>
      <c r="Y161" s="36"/>
      <c r="Z161" s="22" t="s">
        <v>45</v>
      </c>
      <c r="AA161" s="21" t="str">
        <f t="shared" si="12"/>
        <v>张城堡村</v>
      </c>
      <c r="AB161" s="21" t="s">
        <v>216</v>
      </c>
    </row>
    <row r="162" s="3" customFormat="1" ht="94" customHeight="1" spans="1:28">
      <c r="A162" s="32">
        <v>122</v>
      </c>
      <c r="B162" s="36" t="s">
        <v>687</v>
      </c>
      <c r="C162" s="21" t="s">
        <v>104</v>
      </c>
      <c r="D162" s="36" t="s">
        <v>57</v>
      </c>
      <c r="E162" s="21" t="s">
        <v>611</v>
      </c>
      <c r="F162" s="22" t="str">
        <f>D162</f>
        <v>河畔镇</v>
      </c>
      <c r="G162" s="36" t="s">
        <v>688</v>
      </c>
      <c r="H162" s="36" t="s">
        <v>689</v>
      </c>
      <c r="I162" s="22">
        <v>2022</v>
      </c>
      <c r="J162" s="22">
        <v>2022.11</v>
      </c>
      <c r="K162" s="22" t="s">
        <v>41</v>
      </c>
      <c r="L162" s="21" t="s">
        <v>455</v>
      </c>
      <c r="M162" s="36">
        <v>499.99</v>
      </c>
      <c r="N162" s="38"/>
      <c r="O162" s="38"/>
      <c r="P162" s="38"/>
      <c r="Q162" s="38"/>
      <c r="R162" s="38"/>
      <c r="S162" s="72">
        <f t="shared" si="9"/>
        <v>499.99</v>
      </c>
      <c r="T162" s="40">
        <v>62.7848</v>
      </c>
      <c r="U162" s="124" t="s">
        <v>34</v>
      </c>
      <c r="V162" s="22" t="s">
        <v>131</v>
      </c>
      <c r="W162" s="22" t="str">
        <f t="shared" si="14"/>
        <v>两迎水村</v>
      </c>
      <c r="X162" s="21" t="str">
        <f t="shared" si="13"/>
        <v>两迎水村</v>
      </c>
      <c r="Y162" s="36"/>
      <c r="Z162" s="22" t="s">
        <v>45</v>
      </c>
      <c r="AA162" s="21" t="str">
        <f t="shared" si="12"/>
        <v>两迎水村</v>
      </c>
      <c r="AB162" s="27" t="s">
        <v>690</v>
      </c>
    </row>
    <row r="163" s="3" customFormat="1" ht="178" customHeight="1" spans="1:28">
      <c r="A163" s="32">
        <v>123</v>
      </c>
      <c r="B163" s="36" t="s">
        <v>691</v>
      </c>
      <c r="C163" s="21" t="s">
        <v>104</v>
      </c>
      <c r="D163" s="36" t="s">
        <v>95</v>
      </c>
      <c r="E163" s="21" t="s">
        <v>611</v>
      </c>
      <c r="F163" s="22" t="str">
        <f>D163</f>
        <v>侯家川镇</v>
      </c>
      <c r="G163" s="36" t="s">
        <v>297</v>
      </c>
      <c r="H163" s="112" t="s">
        <v>692</v>
      </c>
      <c r="I163" s="22">
        <v>2022</v>
      </c>
      <c r="J163" s="22">
        <v>2022.11</v>
      </c>
      <c r="K163" s="22" t="s">
        <v>41</v>
      </c>
      <c r="L163" s="21" t="s">
        <v>455</v>
      </c>
      <c r="M163" s="36">
        <v>500</v>
      </c>
      <c r="N163" s="38"/>
      <c r="O163" s="38"/>
      <c r="P163" s="38"/>
      <c r="Q163" s="38"/>
      <c r="R163" s="38"/>
      <c r="S163" s="72">
        <f t="shared" si="9"/>
        <v>500</v>
      </c>
      <c r="T163" s="40">
        <v>225.6906</v>
      </c>
      <c r="U163" s="124" t="s">
        <v>34</v>
      </c>
      <c r="V163" s="22" t="s">
        <v>131</v>
      </c>
      <c r="W163" s="22" t="str">
        <f t="shared" si="14"/>
        <v>侯川村</v>
      </c>
      <c r="X163" s="21" t="str">
        <f t="shared" si="13"/>
        <v>侯川村</v>
      </c>
      <c r="Y163" s="36"/>
      <c r="Z163" s="22" t="s">
        <v>45</v>
      </c>
      <c r="AA163" s="21" t="str">
        <f t="shared" si="12"/>
        <v>侯川村</v>
      </c>
      <c r="AB163" s="3" t="s">
        <v>300</v>
      </c>
    </row>
    <row r="164" s="3" customFormat="1" ht="120" customHeight="1" spans="1:28">
      <c r="A164" s="32">
        <v>124</v>
      </c>
      <c r="B164" s="36" t="s">
        <v>693</v>
      </c>
      <c r="C164" s="21" t="s">
        <v>104</v>
      </c>
      <c r="D164" s="36" t="s">
        <v>93</v>
      </c>
      <c r="E164" s="21" t="s">
        <v>611</v>
      </c>
      <c r="F164" s="22" t="s">
        <v>93</v>
      </c>
      <c r="G164" s="36" t="s">
        <v>694</v>
      </c>
      <c r="H164" s="112" t="s">
        <v>695</v>
      </c>
      <c r="I164" s="22">
        <v>2022</v>
      </c>
      <c r="J164" s="22">
        <v>2022.08</v>
      </c>
      <c r="K164" s="22" t="s">
        <v>41</v>
      </c>
      <c r="L164" s="21" t="s">
        <v>455</v>
      </c>
      <c r="M164" s="36">
        <f>163.21+336.53</f>
        <v>499.74</v>
      </c>
      <c r="N164" s="38"/>
      <c r="O164" s="38"/>
      <c r="P164" s="38"/>
      <c r="Q164" s="38"/>
      <c r="R164" s="38"/>
      <c r="S164" s="72">
        <f t="shared" si="9"/>
        <v>499.74</v>
      </c>
      <c r="T164" s="40">
        <f>170.514+154.4588</f>
        <v>324.9728</v>
      </c>
      <c r="U164" s="124" t="s">
        <v>34</v>
      </c>
      <c r="V164" s="22" t="s">
        <v>131</v>
      </c>
      <c r="W164" s="22" t="str">
        <f t="shared" si="14"/>
        <v>泉坪村</v>
      </c>
      <c r="X164" s="21" t="str">
        <f t="shared" si="13"/>
        <v>泉坪村</v>
      </c>
      <c r="Y164" s="36"/>
      <c r="Z164" s="22" t="s">
        <v>45</v>
      </c>
      <c r="AA164" s="21" t="str">
        <f t="shared" si="12"/>
        <v>泉坪村</v>
      </c>
      <c r="AB164" s="21" t="s">
        <v>696</v>
      </c>
    </row>
    <row r="165" s="3" customFormat="1" ht="118" customHeight="1" spans="1:28">
      <c r="A165" s="32">
        <v>125</v>
      </c>
      <c r="B165" s="36" t="s">
        <v>697</v>
      </c>
      <c r="C165" s="21" t="s">
        <v>104</v>
      </c>
      <c r="D165" s="36" t="s">
        <v>93</v>
      </c>
      <c r="E165" s="21" t="s">
        <v>611</v>
      </c>
      <c r="F165" s="22" t="s">
        <v>93</v>
      </c>
      <c r="G165" s="36" t="s">
        <v>698</v>
      </c>
      <c r="H165" s="36" t="s">
        <v>699</v>
      </c>
      <c r="I165" s="22">
        <v>2022</v>
      </c>
      <c r="J165" s="22">
        <v>2022.11</v>
      </c>
      <c r="K165" s="22" t="s">
        <v>41</v>
      </c>
      <c r="L165" s="21" t="s">
        <v>455</v>
      </c>
      <c r="M165" s="36">
        <v>500</v>
      </c>
      <c r="N165" s="38"/>
      <c r="O165" s="38"/>
      <c r="P165" s="38"/>
      <c r="Q165" s="38"/>
      <c r="R165" s="38"/>
      <c r="S165" s="72">
        <f t="shared" si="9"/>
        <v>500</v>
      </c>
      <c r="T165" s="40">
        <f>173.5277+69.1763</f>
        <v>242.704</v>
      </c>
      <c r="U165" s="124" t="s">
        <v>34</v>
      </c>
      <c r="V165" s="22" t="s">
        <v>131</v>
      </c>
      <c r="W165" s="22" t="str">
        <f t="shared" si="14"/>
        <v>新庄村</v>
      </c>
      <c r="X165" s="21" t="str">
        <f t="shared" si="13"/>
        <v>新庄村</v>
      </c>
      <c r="Y165" s="36"/>
      <c r="Z165" s="22" t="s">
        <v>45</v>
      </c>
      <c r="AA165" s="21" t="str">
        <f t="shared" si="12"/>
        <v>新庄村</v>
      </c>
      <c r="AB165" s="21" t="s">
        <v>700</v>
      </c>
    </row>
    <row r="166" s="3" customFormat="1" ht="131" customHeight="1" spans="1:28">
      <c r="A166" s="32">
        <v>126</v>
      </c>
      <c r="B166" s="36" t="s">
        <v>701</v>
      </c>
      <c r="C166" s="21" t="s">
        <v>104</v>
      </c>
      <c r="D166" s="36" t="s">
        <v>167</v>
      </c>
      <c r="E166" s="21" t="s">
        <v>611</v>
      </c>
      <c r="F166" s="22" t="str">
        <f t="shared" ref="F166:F172" si="15">D166</f>
        <v>柴家门村</v>
      </c>
      <c r="G166" s="36" t="s">
        <v>125</v>
      </c>
      <c r="H166" s="36" t="s">
        <v>702</v>
      </c>
      <c r="I166" s="22">
        <v>2022</v>
      </c>
      <c r="J166" s="22">
        <v>2022.11</v>
      </c>
      <c r="K166" s="22" t="s">
        <v>41</v>
      </c>
      <c r="L166" s="21" t="s">
        <v>455</v>
      </c>
      <c r="M166" s="36">
        <v>336.94</v>
      </c>
      <c r="N166" s="38"/>
      <c r="O166" s="38"/>
      <c r="P166" s="38"/>
      <c r="Q166" s="38"/>
      <c r="R166" s="38"/>
      <c r="S166" s="72">
        <f t="shared" si="9"/>
        <v>336.94</v>
      </c>
      <c r="T166" s="40">
        <f>52.23844+10.791</f>
        <v>63.02944</v>
      </c>
      <c r="U166" s="124" t="s">
        <v>34</v>
      </c>
      <c r="V166" s="22" t="s">
        <v>131</v>
      </c>
      <c r="W166" s="22" t="str">
        <f t="shared" si="14"/>
        <v>二十里铺村</v>
      </c>
      <c r="X166" s="21" t="str">
        <f t="shared" si="13"/>
        <v>二十里铺村</v>
      </c>
      <c r="Y166" s="36"/>
      <c r="Z166" s="22" t="s">
        <v>45</v>
      </c>
      <c r="AA166" s="21" t="str">
        <f t="shared" si="12"/>
        <v>二十里铺村</v>
      </c>
      <c r="AB166" s="21" t="s">
        <v>703</v>
      </c>
    </row>
    <row r="167" s="3" customFormat="1" ht="94" customHeight="1" spans="1:28">
      <c r="A167" s="32">
        <v>127</v>
      </c>
      <c r="B167" s="36" t="s">
        <v>704</v>
      </c>
      <c r="C167" s="21" t="s">
        <v>104</v>
      </c>
      <c r="D167" s="36" t="s">
        <v>77</v>
      </c>
      <c r="E167" s="21" t="s">
        <v>611</v>
      </c>
      <c r="F167" s="22" t="str">
        <f t="shared" si="15"/>
        <v>柴家门镇</v>
      </c>
      <c r="G167" s="36" t="s">
        <v>705</v>
      </c>
      <c r="H167" s="36" t="s">
        <v>706</v>
      </c>
      <c r="I167" s="22">
        <v>2022</v>
      </c>
      <c r="J167" s="22">
        <v>2022.11</v>
      </c>
      <c r="K167" s="22" t="s">
        <v>41</v>
      </c>
      <c r="L167" s="21" t="s">
        <v>455</v>
      </c>
      <c r="M167" s="36">
        <v>663.06</v>
      </c>
      <c r="N167" s="38"/>
      <c r="O167" s="38"/>
      <c r="P167" s="38"/>
      <c r="Q167" s="38"/>
      <c r="R167" s="38"/>
      <c r="S167" s="72">
        <f t="shared" si="9"/>
        <v>663.06</v>
      </c>
      <c r="T167" s="40">
        <f>16.3033+100.1377-10.5237</f>
        <v>105.9173</v>
      </c>
      <c r="U167" s="124" t="s">
        <v>34</v>
      </c>
      <c r="V167" s="22" t="s">
        <v>131</v>
      </c>
      <c r="W167" s="22" t="str">
        <f t="shared" si="14"/>
        <v>柴门村</v>
      </c>
      <c r="X167" s="21" t="str">
        <f t="shared" si="13"/>
        <v>柴门村</v>
      </c>
      <c r="Y167" s="36"/>
      <c r="Z167" s="22" t="s">
        <v>45</v>
      </c>
      <c r="AA167" s="21" t="str">
        <f t="shared" si="12"/>
        <v>柴门村</v>
      </c>
      <c r="AB167" s="21" t="s">
        <v>171</v>
      </c>
    </row>
    <row r="168" s="3" customFormat="1" ht="107" customHeight="1" spans="1:28">
      <c r="A168" s="32">
        <v>128</v>
      </c>
      <c r="B168" s="36" t="s">
        <v>707</v>
      </c>
      <c r="C168" s="21" t="s">
        <v>104</v>
      </c>
      <c r="D168" s="36" t="s">
        <v>54</v>
      </c>
      <c r="E168" s="21" t="s">
        <v>611</v>
      </c>
      <c r="F168" s="22" t="str">
        <f t="shared" si="15"/>
        <v>郭城驿镇</v>
      </c>
      <c r="G168" s="36" t="s">
        <v>252</v>
      </c>
      <c r="H168" s="36" t="s">
        <v>708</v>
      </c>
      <c r="I168" s="22">
        <v>2022</v>
      </c>
      <c r="J168" s="22">
        <v>2022.11</v>
      </c>
      <c r="K168" s="22" t="s">
        <v>41</v>
      </c>
      <c r="L168" s="21" t="s">
        <v>455</v>
      </c>
      <c r="M168" s="36">
        <v>102.7477</v>
      </c>
      <c r="N168" s="38"/>
      <c r="O168" s="38"/>
      <c r="P168" s="38"/>
      <c r="Q168" s="38"/>
      <c r="R168" s="38"/>
      <c r="S168" s="72">
        <f t="shared" si="9"/>
        <v>102.7477</v>
      </c>
      <c r="T168" s="40">
        <v>102.7477</v>
      </c>
      <c r="U168" s="124" t="s">
        <v>34</v>
      </c>
      <c r="V168" s="22" t="s">
        <v>131</v>
      </c>
      <c r="W168" s="22" t="str">
        <f t="shared" si="14"/>
        <v>大羊营村</v>
      </c>
      <c r="X168" s="21" t="str">
        <f t="shared" si="13"/>
        <v>大羊营村</v>
      </c>
      <c r="Y168" s="36"/>
      <c r="Z168" s="22" t="s">
        <v>45</v>
      </c>
      <c r="AA168" s="21" t="str">
        <f t="shared" si="12"/>
        <v>大羊营村</v>
      </c>
      <c r="AB168" s="21" t="s">
        <v>256</v>
      </c>
    </row>
    <row r="169" s="3" customFormat="1" ht="107" customHeight="1" spans="1:28">
      <c r="A169" s="32">
        <v>129</v>
      </c>
      <c r="B169" s="36" t="s">
        <v>709</v>
      </c>
      <c r="C169" s="21" t="s">
        <v>104</v>
      </c>
      <c r="D169" s="36" t="s">
        <v>54</v>
      </c>
      <c r="E169" s="21" t="s">
        <v>611</v>
      </c>
      <c r="F169" s="22" t="str">
        <f t="shared" si="15"/>
        <v>郭城驿镇</v>
      </c>
      <c r="G169" s="36" t="s">
        <v>258</v>
      </c>
      <c r="H169" s="36" t="s">
        <v>710</v>
      </c>
      <c r="I169" s="22">
        <v>2022</v>
      </c>
      <c r="J169" s="22">
        <v>2022.11</v>
      </c>
      <c r="K169" s="22" t="s">
        <v>41</v>
      </c>
      <c r="L169" s="21" t="s">
        <v>455</v>
      </c>
      <c r="M169" s="36">
        <v>139.4642</v>
      </c>
      <c r="N169" s="38"/>
      <c r="O169" s="38"/>
      <c r="P169" s="38"/>
      <c r="Q169" s="38"/>
      <c r="R169" s="38"/>
      <c r="S169" s="72">
        <f t="shared" si="9"/>
        <v>139.4642</v>
      </c>
      <c r="T169" s="40">
        <v>139.4642</v>
      </c>
      <c r="U169" s="124" t="s">
        <v>34</v>
      </c>
      <c r="V169" s="22" t="s">
        <v>131</v>
      </c>
      <c r="W169" s="22" t="str">
        <f t="shared" si="14"/>
        <v>驮营村</v>
      </c>
      <c r="X169" s="21" t="str">
        <f t="shared" si="13"/>
        <v>驮营村</v>
      </c>
      <c r="Y169" s="36"/>
      <c r="Z169" s="22" t="s">
        <v>45</v>
      </c>
      <c r="AA169" s="21" t="str">
        <f t="shared" si="12"/>
        <v>驮营村</v>
      </c>
      <c r="AB169" s="21" t="s">
        <v>261</v>
      </c>
    </row>
    <row r="170" ht="112" customHeight="1" spans="1:28">
      <c r="A170" s="32">
        <v>130</v>
      </c>
      <c r="B170" s="36" t="s">
        <v>711</v>
      </c>
      <c r="C170" s="21" t="s">
        <v>104</v>
      </c>
      <c r="D170" s="36" t="s">
        <v>61</v>
      </c>
      <c r="E170" s="21" t="s">
        <v>611</v>
      </c>
      <c r="F170" s="22" t="str">
        <f t="shared" si="15"/>
        <v>甘沟驿镇</v>
      </c>
      <c r="G170" s="36" t="s">
        <v>712</v>
      </c>
      <c r="H170" s="113" t="s">
        <v>713</v>
      </c>
      <c r="I170" s="22">
        <v>2022</v>
      </c>
      <c r="J170" s="22">
        <v>2022.11</v>
      </c>
      <c r="K170" s="22" t="s">
        <v>41</v>
      </c>
      <c r="L170" s="21" t="s">
        <v>455</v>
      </c>
      <c r="M170" s="36">
        <v>500</v>
      </c>
      <c r="N170" s="38"/>
      <c r="O170" s="38"/>
      <c r="P170" s="38"/>
      <c r="Q170" s="38"/>
      <c r="R170" s="38"/>
      <c r="S170" s="72">
        <f t="shared" si="9"/>
        <v>500</v>
      </c>
      <c r="T170" s="40">
        <f>125.7789+28.3993</f>
        <v>154.1782</v>
      </c>
      <c r="U170" s="124" t="s">
        <v>34</v>
      </c>
      <c r="V170" s="22" t="s">
        <v>131</v>
      </c>
      <c r="W170" s="22" t="str">
        <f t="shared" si="14"/>
        <v>五十铺村</v>
      </c>
      <c r="X170" s="21" t="str">
        <f t="shared" si="13"/>
        <v>五十铺村</v>
      </c>
      <c r="Y170" s="36"/>
      <c r="Z170" s="22" t="s">
        <v>45</v>
      </c>
      <c r="AA170" s="21" t="str">
        <f t="shared" si="12"/>
        <v>五十铺村</v>
      </c>
      <c r="AB170" s="21" t="s">
        <v>714</v>
      </c>
    </row>
    <row r="171" s="3" customFormat="1" ht="88" customHeight="1" spans="1:28">
      <c r="A171" s="32">
        <v>131</v>
      </c>
      <c r="B171" s="36" t="s">
        <v>715</v>
      </c>
      <c r="C171" s="21" t="s">
        <v>104</v>
      </c>
      <c r="D171" s="36" t="s">
        <v>61</v>
      </c>
      <c r="E171" s="21" t="s">
        <v>611</v>
      </c>
      <c r="F171" s="22" t="str">
        <f t="shared" si="15"/>
        <v>甘沟驿镇</v>
      </c>
      <c r="G171" s="36" t="s">
        <v>716</v>
      </c>
      <c r="H171" s="113" t="s">
        <v>717</v>
      </c>
      <c r="I171" s="22">
        <v>2022</v>
      </c>
      <c r="J171" s="22">
        <v>2022.11</v>
      </c>
      <c r="K171" s="22" t="s">
        <v>41</v>
      </c>
      <c r="L171" s="21" t="s">
        <v>455</v>
      </c>
      <c r="M171" s="36">
        <v>500</v>
      </c>
      <c r="N171" s="38"/>
      <c r="O171" s="38"/>
      <c r="P171" s="38"/>
      <c r="Q171" s="38"/>
      <c r="R171" s="38"/>
      <c r="S171" s="72">
        <f t="shared" si="9"/>
        <v>500</v>
      </c>
      <c r="T171" s="40">
        <f>109.9803+27.3335+31.4763+190.935996</f>
        <v>359.726096</v>
      </c>
      <c r="U171" s="124" t="s">
        <v>34</v>
      </c>
      <c r="V171" s="22" t="s">
        <v>131</v>
      </c>
      <c r="W171" s="22" t="str">
        <f t="shared" si="14"/>
        <v>六十铺村</v>
      </c>
      <c r="X171" s="21" t="str">
        <f t="shared" si="13"/>
        <v>六十铺村</v>
      </c>
      <c r="Y171" s="36"/>
      <c r="Z171" s="22" t="s">
        <v>45</v>
      </c>
      <c r="AA171" s="21" t="str">
        <f t="shared" si="12"/>
        <v>六十铺村</v>
      </c>
      <c r="AB171" s="21" t="s">
        <v>718</v>
      </c>
    </row>
    <row r="172" ht="88" customHeight="1" spans="1:28">
      <c r="A172" s="32">
        <v>132</v>
      </c>
      <c r="B172" s="36" t="s">
        <v>719</v>
      </c>
      <c r="C172" s="21" t="s">
        <v>104</v>
      </c>
      <c r="D172" s="36" t="s">
        <v>66</v>
      </c>
      <c r="E172" s="21" t="s">
        <v>611</v>
      </c>
      <c r="F172" s="22" t="str">
        <f t="shared" si="15"/>
        <v>中川镇</v>
      </c>
      <c r="G172" s="36" t="s">
        <v>441</v>
      </c>
      <c r="H172" s="113" t="s">
        <v>720</v>
      </c>
      <c r="I172" s="22">
        <v>2022</v>
      </c>
      <c r="J172" s="22">
        <v>2022.11</v>
      </c>
      <c r="K172" s="22" t="s">
        <v>41</v>
      </c>
      <c r="L172" s="21" t="s">
        <v>455</v>
      </c>
      <c r="M172" s="36">
        <v>152.8</v>
      </c>
      <c r="N172" s="38"/>
      <c r="O172" s="38"/>
      <c r="P172" s="38"/>
      <c r="Q172" s="38"/>
      <c r="R172" s="38"/>
      <c r="S172" s="72">
        <f t="shared" si="9"/>
        <v>152.8</v>
      </c>
      <c r="T172" s="40">
        <v>148.789723</v>
      </c>
      <c r="U172" s="124" t="s">
        <v>34</v>
      </c>
      <c r="V172" s="22" t="s">
        <v>131</v>
      </c>
      <c r="W172" s="22" t="str">
        <f t="shared" si="14"/>
        <v>大墩村</v>
      </c>
      <c r="X172" s="21" t="str">
        <f t="shared" si="13"/>
        <v>大墩村</v>
      </c>
      <c r="Y172" s="36"/>
      <c r="Z172" s="22" t="s">
        <v>45</v>
      </c>
      <c r="AA172" s="21" t="str">
        <f t="shared" si="12"/>
        <v>大墩村</v>
      </c>
      <c r="AB172" s="21" t="s">
        <v>444</v>
      </c>
    </row>
    <row r="173" s="6" customFormat="1" ht="46" customHeight="1" spans="1:28">
      <c r="A173" s="32">
        <v>133</v>
      </c>
      <c r="B173" s="36" t="s">
        <v>721</v>
      </c>
      <c r="C173" s="21" t="s">
        <v>104</v>
      </c>
      <c r="D173" s="37" t="s">
        <v>722</v>
      </c>
      <c r="E173" s="38" t="s">
        <v>723</v>
      </c>
      <c r="F173" s="36" t="s">
        <v>77</v>
      </c>
      <c r="G173" s="36" t="s">
        <v>724</v>
      </c>
      <c r="H173" s="39" t="s">
        <v>725</v>
      </c>
      <c r="I173" s="38">
        <v>2022</v>
      </c>
      <c r="J173" s="38">
        <v>2022</v>
      </c>
      <c r="K173" s="38" t="s">
        <v>141</v>
      </c>
      <c r="L173" s="21" t="s">
        <v>726</v>
      </c>
      <c r="M173" s="36"/>
      <c r="N173" s="60"/>
      <c r="O173" s="60"/>
      <c r="P173" s="60">
        <v>365.2</v>
      </c>
      <c r="Q173" s="60"/>
      <c r="R173" s="60"/>
      <c r="S173" s="72">
        <f t="shared" si="9"/>
        <v>365.2</v>
      </c>
      <c r="T173" s="40">
        <v>348.65</v>
      </c>
      <c r="U173" s="38" t="s">
        <v>34</v>
      </c>
      <c r="V173" s="38" t="s">
        <v>131</v>
      </c>
      <c r="W173" s="36" t="s">
        <v>724</v>
      </c>
      <c r="X173" s="36" t="s">
        <v>724</v>
      </c>
      <c r="Y173" s="38"/>
      <c r="Z173" s="38" t="s">
        <v>45</v>
      </c>
      <c r="AA173" s="36" t="s">
        <v>727</v>
      </c>
      <c r="AB173" s="36" t="s">
        <v>177</v>
      </c>
    </row>
    <row r="174" s="6" customFormat="1" ht="46" customHeight="1" spans="1:28">
      <c r="A174" s="32">
        <v>134</v>
      </c>
      <c r="B174" s="36" t="s">
        <v>721</v>
      </c>
      <c r="C174" s="21" t="s">
        <v>104</v>
      </c>
      <c r="D174" s="37" t="s">
        <v>722</v>
      </c>
      <c r="E174" s="38" t="s">
        <v>723</v>
      </c>
      <c r="F174" s="36" t="s">
        <v>77</v>
      </c>
      <c r="G174" s="36" t="s">
        <v>728</v>
      </c>
      <c r="H174" s="39" t="s">
        <v>729</v>
      </c>
      <c r="I174" s="38">
        <v>2022</v>
      </c>
      <c r="J174" s="38">
        <v>2022</v>
      </c>
      <c r="K174" s="38" t="s">
        <v>141</v>
      </c>
      <c r="L174" s="21" t="s">
        <v>726</v>
      </c>
      <c r="M174" s="36"/>
      <c r="N174" s="60"/>
      <c r="O174" s="60"/>
      <c r="P174" s="60">
        <v>1234.8</v>
      </c>
      <c r="Q174" s="60"/>
      <c r="R174" s="60"/>
      <c r="S174" s="72">
        <f t="shared" si="9"/>
        <v>1234.8</v>
      </c>
      <c r="T174" s="40">
        <v>1178.85</v>
      </c>
      <c r="U174" s="38" t="s">
        <v>34</v>
      </c>
      <c r="V174" s="38" t="s">
        <v>131</v>
      </c>
      <c r="W174" s="36" t="s">
        <v>728</v>
      </c>
      <c r="X174" s="36" t="s">
        <v>728</v>
      </c>
      <c r="Y174" s="38"/>
      <c r="Z174" s="38" t="s">
        <v>45</v>
      </c>
      <c r="AA174" s="36" t="s">
        <v>730</v>
      </c>
      <c r="AB174" s="36" t="s">
        <v>731</v>
      </c>
    </row>
    <row r="175" s="6" customFormat="1" ht="46" customHeight="1" spans="1:28">
      <c r="A175" s="32">
        <v>135</v>
      </c>
      <c r="B175" s="36" t="s">
        <v>732</v>
      </c>
      <c r="C175" s="21" t="s">
        <v>104</v>
      </c>
      <c r="D175" s="37" t="s">
        <v>733</v>
      </c>
      <c r="E175" s="38" t="s">
        <v>723</v>
      </c>
      <c r="F175" s="36" t="s">
        <v>48</v>
      </c>
      <c r="G175" s="36" t="s">
        <v>734</v>
      </c>
      <c r="H175" s="39" t="s">
        <v>735</v>
      </c>
      <c r="I175" s="38">
        <v>2022</v>
      </c>
      <c r="J175" s="38">
        <v>2022</v>
      </c>
      <c r="K175" s="38" t="s">
        <v>141</v>
      </c>
      <c r="L175" s="110" t="s">
        <v>736</v>
      </c>
      <c r="M175" s="120">
        <v>48</v>
      </c>
      <c r="N175" s="60"/>
      <c r="O175" s="60"/>
      <c r="P175" s="60"/>
      <c r="Q175" s="60"/>
      <c r="R175" s="60"/>
      <c r="S175" s="72">
        <f t="shared" si="9"/>
        <v>48</v>
      </c>
      <c r="T175" s="125">
        <v>47.7502</v>
      </c>
      <c r="U175" s="38" t="s">
        <v>34</v>
      </c>
      <c r="V175" s="38" t="s">
        <v>131</v>
      </c>
      <c r="W175" s="36" t="s">
        <v>737</v>
      </c>
      <c r="X175" s="36" t="s">
        <v>734</v>
      </c>
      <c r="Y175" s="38"/>
      <c r="Z175" s="38" t="s">
        <v>45</v>
      </c>
      <c r="AA175" s="36" t="s">
        <v>737</v>
      </c>
      <c r="AB175" s="36" t="s">
        <v>738</v>
      </c>
    </row>
    <row r="176" s="7" customFormat="1" ht="145" customHeight="1" spans="1:28">
      <c r="A176" s="32">
        <v>136</v>
      </c>
      <c r="B176" s="114" t="s">
        <v>739</v>
      </c>
      <c r="C176" s="114" t="s">
        <v>104</v>
      </c>
      <c r="D176" s="114" t="s">
        <v>97</v>
      </c>
      <c r="E176" s="114" t="s">
        <v>38</v>
      </c>
      <c r="F176" s="114" t="s">
        <v>97</v>
      </c>
      <c r="G176" s="114" t="s">
        <v>567</v>
      </c>
      <c r="H176" s="114" t="s">
        <v>740</v>
      </c>
      <c r="I176" s="114">
        <v>2022</v>
      </c>
      <c r="J176" s="114">
        <v>2022</v>
      </c>
      <c r="K176" s="114" t="s">
        <v>741</v>
      </c>
      <c r="L176" s="114" t="s">
        <v>742</v>
      </c>
      <c r="M176" s="114">
        <v>360</v>
      </c>
      <c r="N176" s="114"/>
      <c r="O176" s="114"/>
      <c r="P176" s="114"/>
      <c r="Q176" s="114"/>
      <c r="R176" s="114"/>
      <c r="S176" s="72">
        <f t="shared" si="9"/>
        <v>360</v>
      </c>
      <c r="T176" s="126">
        <v>359.850641</v>
      </c>
      <c r="U176" s="114" t="s">
        <v>34</v>
      </c>
      <c r="V176" s="114" t="s">
        <v>131</v>
      </c>
      <c r="W176" s="114" t="s">
        <v>567</v>
      </c>
      <c r="X176" s="114" t="s">
        <v>743</v>
      </c>
      <c r="Y176" s="114"/>
      <c r="Z176" s="114" t="s">
        <v>45</v>
      </c>
      <c r="AA176" s="114" t="s">
        <v>743</v>
      </c>
      <c r="AB176" s="114" t="s">
        <v>570</v>
      </c>
    </row>
    <row r="177" s="7" customFormat="1" ht="174" customHeight="1" spans="1:28">
      <c r="A177" s="32">
        <v>137</v>
      </c>
      <c r="B177" s="114" t="s">
        <v>744</v>
      </c>
      <c r="C177" s="114" t="s">
        <v>104</v>
      </c>
      <c r="D177" s="114" t="s">
        <v>92</v>
      </c>
      <c r="E177" s="114" t="s">
        <v>38</v>
      </c>
      <c r="F177" s="114" t="str">
        <f>D177</f>
        <v>白草塬镇</v>
      </c>
      <c r="G177" s="115" t="s">
        <v>745</v>
      </c>
      <c r="H177" s="114" t="s">
        <v>746</v>
      </c>
      <c r="I177" s="114">
        <v>2022</v>
      </c>
      <c r="J177" s="114">
        <v>2022.08</v>
      </c>
      <c r="K177" s="114" t="s">
        <v>108</v>
      </c>
      <c r="L177" s="114" t="s">
        <v>747</v>
      </c>
      <c r="M177" s="114">
        <v>310</v>
      </c>
      <c r="N177" s="114"/>
      <c r="O177" s="114"/>
      <c r="P177" s="114"/>
      <c r="Q177" s="114"/>
      <c r="R177" s="114"/>
      <c r="S177" s="72">
        <f t="shared" si="9"/>
        <v>310</v>
      </c>
      <c r="T177" s="126">
        <f>278.755243+30.698046</f>
        <v>309.453289</v>
      </c>
      <c r="U177" s="114" t="s">
        <v>34</v>
      </c>
      <c r="V177" s="114" t="s">
        <v>131</v>
      </c>
      <c r="W177" s="115" t="s">
        <v>745</v>
      </c>
      <c r="X177" s="115" t="s">
        <v>748</v>
      </c>
      <c r="Y177" s="114"/>
      <c r="Z177" s="114" t="s">
        <v>45</v>
      </c>
      <c r="AA177" s="114" t="str">
        <f>W177</f>
        <v>二百户村</v>
      </c>
      <c r="AB177" s="114" t="s">
        <v>749</v>
      </c>
    </row>
    <row r="178" s="8" customFormat="1" ht="96" customHeight="1" spans="1:28">
      <c r="A178" s="32">
        <v>138</v>
      </c>
      <c r="B178" s="84" t="s">
        <v>750</v>
      </c>
      <c r="C178" s="84" t="s">
        <v>104</v>
      </c>
      <c r="D178" s="84" t="s">
        <v>751</v>
      </c>
      <c r="E178" s="84" t="s">
        <v>751</v>
      </c>
      <c r="F178" s="84" t="s">
        <v>92</v>
      </c>
      <c r="G178" s="84"/>
      <c r="H178" s="84" t="s">
        <v>752</v>
      </c>
      <c r="I178" s="84">
        <v>2021</v>
      </c>
      <c r="J178" s="121">
        <v>44835</v>
      </c>
      <c r="K178" s="84" t="s">
        <v>753</v>
      </c>
      <c r="L178" s="84" t="s">
        <v>754</v>
      </c>
      <c r="M178" s="22">
        <v>0</v>
      </c>
      <c r="N178" s="22">
        <v>0</v>
      </c>
      <c r="O178" s="38">
        <v>650</v>
      </c>
      <c r="P178" s="22">
        <v>0</v>
      </c>
      <c r="Q178" s="22">
        <v>0</v>
      </c>
      <c r="R178" s="127"/>
      <c r="S178" s="72">
        <f t="shared" si="9"/>
        <v>650</v>
      </c>
      <c r="T178" s="72">
        <v>633.5</v>
      </c>
      <c r="U178" s="38" t="s">
        <v>34</v>
      </c>
      <c r="V178" s="84" t="s">
        <v>110</v>
      </c>
      <c r="W178" s="84" t="s">
        <v>755</v>
      </c>
      <c r="X178" s="84" t="s">
        <v>755</v>
      </c>
      <c r="Y178" s="84"/>
      <c r="Z178" s="84" t="s">
        <v>45</v>
      </c>
      <c r="AA178" s="36" t="s">
        <v>755</v>
      </c>
      <c r="AB178" s="21" t="s">
        <v>756</v>
      </c>
    </row>
    <row r="179" s="8" customFormat="1" ht="67" customHeight="1" spans="1:28">
      <c r="A179" s="32">
        <v>139</v>
      </c>
      <c r="B179" s="36" t="s">
        <v>757</v>
      </c>
      <c r="C179" s="84" t="s">
        <v>104</v>
      </c>
      <c r="D179" s="84" t="s">
        <v>751</v>
      </c>
      <c r="E179" s="84" t="s">
        <v>751</v>
      </c>
      <c r="F179" s="84" t="s">
        <v>81</v>
      </c>
      <c r="G179" s="84"/>
      <c r="H179" s="84" t="s">
        <v>758</v>
      </c>
      <c r="I179" s="84">
        <v>2021</v>
      </c>
      <c r="J179" s="121">
        <v>44835</v>
      </c>
      <c r="K179" s="84" t="s">
        <v>753</v>
      </c>
      <c r="L179" s="84" t="s">
        <v>754</v>
      </c>
      <c r="M179" s="22">
        <v>0</v>
      </c>
      <c r="N179" s="22">
        <v>0</v>
      </c>
      <c r="O179" s="38">
        <v>140</v>
      </c>
      <c r="P179" s="22">
        <v>0</v>
      </c>
      <c r="Q179" s="22"/>
      <c r="R179" s="127"/>
      <c r="S179" s="72">
        <f t="shared" si="9"/>
        <v>140</v>
      </c>
      <c r="T179" s="72">
        <v>140</v>
      </c>
      <c r="U179" s="38" t="s">
        <v>34</v>
      </c>
      <c r="V179" s="84" t="s">
        <v>110</v>
      </c>
      <c r="W179" s="84" t="s">
        <v>759</v>
      </c>
      <c r="X179" s="84" t="s">
        <v>759</v>
      </c>
      <c r="Y179" s="84"/>
      <c r="Z179" s="84" t="s">
        <v>45</v>
      </c>
      <c r="AA179" s="36" t="s">
        <v>759</v>
      </c>
      <c r="AB179" s="21" t="s">
        <v>760</v>
      </c>
    </row>
    <row r="180" s="8" customFormat="1" ht="68" customHeight="1" spans="1:28">
      <c r="A180" s="32">
        <v>140</v>
      </c>
      <c r="B180" s="84" t="s">
        <v>761</v>
      </c>
      <c r="C180" s="84" t="s">
        <v>104</v>
      </c>
      <c r="D180" s="84" t="s">
        <v>751</v>
      </c>
      <c r="E180" s="84" t="s">
        <v>751</v>
      </c>
      <c r="F180" s="84" t="s">
        <v>79</v>
      </c>
      <c r="G180" s="84"/>
      <c r="H180" s="116" t="s">
        <v>762</v>
      </c>
      <c r="I180" s="84">
        <v>2022</v>
      </c>
      <c r="J180" s="121">
        <v>44713</v>
      </c>
      <c r="K180" s="84" t="s">
        <v>108</v>
      </c>
      <c r="L180" s="84" t="s">
        <v>763</v>
      </c>
      <c r="M180" s="84"/>
      <c r="N180" s="99">
        <v>200</v>
      </c>
      <c r="O180" s="99"/>
      <c r="P180" s="99" t="s">
        <v>764</v>
      </c>
      <c r="Q180" s="84"/>
      <c r="R180" s="127"/>
      <c r="S180" s="128">
        <v>200</v>
      </c>
      <c r="T180" s="108">
        <v>14.23</v>
      </c>
      <c r="U180" s="38" t="s">
        <v>34</v>
      </c>
      <c r="V180" s="84" t="s">
        <v>110</v>
      </c>
      <c r="W180" s="84" t="s">
        <v>110</v>
      </c>
      <c r="X180" s="84" t="s">
        <v>765</v>
      </c>
      <c r="Y180" s="84"/>
      <c r="Z180" s="84" t="s">
        <v>45</v>
      </c>
      <c r="AA180" s="84" t="s">
        <v>765</v>
      </c>
      <c r="AB180" s="132" t="s">
        <v>766</v>
      </c>
    </row>
    <row r="181" s="8" customFormat="1" ht="66" customHeight="1" spans="1:28">
      <c r="A181" s="32">
        <v>141</v>
      </c>
      <c r="B181" s="84" t="s">
        <v>761</v>
      </c>
      <c r="C181" s="84" t="s">
        <v>104</v>
      </c>
      <c r="D181" s="84" t="s">
        <v>751</v>
      </c>
      <c r="E181" s="84" t="s">
        <v>751</v>
      </c>
      <c r="F181" s="84" t="s">
        <v>77</v>
      </c>
      <c r="G181" s="84"/>
      <c r="H181" s="116" t="s">
        <v>767</v>
      </c>
      <c r="I181" s="84">
        <v>2022</v>
      </c>
      <c r="J181" s="121">
        <v>44713</v>
      </c>
      <c r="K181" s="84" t="s">
        <v>108</v>
      </c>
      <c r="L181" s="84" t="s">
        <v>763</v>
      </c>
      <c r="M181" s="84"/>
      <c r="N181" s="99"/>
      <c r="O181" s="99"/>
      <c r="P181" s="99"/>
      <c r="Q181" s="84"/>
      <c r="R181" s="127"/>
      <c r="S181" s="129"/>
      <c r="T181" s="108">
        <v>14.23</v>
      </c>
      <c r="U181" s="38" t="s">
        <v>34</v>
      </c>
      <c r="V181" s="84" t="s">
        <v>110</v>
      </c>
      <c r="W181" s="84" t="s">
        <v>110</v>
      </c>
      <c r="X181" s="84" t="s">
        <v>768</v>
      </c>
      <c r="Y181" s="84"/>
      <c r="Z181" s="84" t="s">
        <v>45</v>
      </c>
      <c r="AA181" s="84" t="s">
        <v>768</v>
      </c>
      <c r="AB181" s="42" t="s">
        <v>769</v>
      </c>
    </row>
    <row r="182" s="8" customFormat="1" ht="72" customHeight="1" spans="1:28">
      <c r="A182" s="32">
        <v>142</v>
      </c>
      <c r="B182" s="84" t="s">
        <v>761</v>
      </c>
      <c r="C182" s="84" t="s">
        <v>104</v>
      </c>
      <c r="D182" s="84" t="s">
        <v>751</v>
      </c>
      <c r="E182" s="84" t="s">
        <v>751</v>
      </c>
      <c r="F182" s="84" t="s">
        <v>70</v>
      </c>
      <c r="G182" s="84"/>
      <c r="H182" s="116" t="s">
        <v>770</v>
      </c>
      <c r="I182" s="84">
        <v>2022</v>
      </c>
      <c r="J182" s="121">
        <v>44713</v>
      </c>
      <c r="K182" s="84" t="s">
        <v>108</v>
      </c>
      <c r="L182" s="84" t="s">
        <v>763</v>
      </c>
      <c r="M182" s="84"/>
      <c r="N182" s="99"/>
      <c r="O182" s="99"/>
      <c r="P182" s="99"/>
      <c r="Q182" s="84"/>
      <c r="R182" s="127"/>
      <c r="S182" s="129"/>
      <c r="T182" s="108">
        <v>14.23</v>
      </c>
      <c r="U182" s="38" t="s">
        <v>34</v>
      </c>
      <c r="V182" s="84" t="s">
        <v>110</v>
      </c>
      <c r="W182" s="84" t="s">
        <v>110</v>
      </c>
      <c r="X182" s="84" t="s">
        <v>771</v>
      </c>
      <c r="Y182" s="84"/>
      <c r="Z182" s="84" t="s">
        <v>45</v>
      </c>
      <c r="AA182" s="84" t="s">
        <v>771</v>
      </c>
      <c r="AB182" s="42" t="s">
        <v>772</v>
      </c>
    </row>
    <row r="183" s="9" customFormat="1" ht="69" customHeight="1" spans="1:28">
      <c r="A183" s="32">
        <v>143</v>
      </c>
      <c r="B183" s="84" t="s">
        <v>761</v>
      </c>
      <c r="C183" s="84" t="s">
        <v>104</v>
      </c>
      <c r="D183" s="84" t="s">
        <v>751</v>
      </c>
      <c r="E183" s="84" t="s">
        <v>751</v>
      </c>
      <c r="F183" s="36" t="s">
        <v>773</v>
      </c>
      <c r="G183" s="36"/>
      <c r="H183" s="116" t="s">
        <v>774</v>
      </c>
      <c r="I183" s="84">
        <v>2022</v>
      </c>
      <c r="J183" s="121">
        <v>44713</v>
      </c>
      <c r="K183" s="84" t="s">
        <v>108</v>
      </c>
      <c r="L183" s="84" t="s">
        <v>763</v>
      </c>
      <c r="M183" s="36"/>
      <c r="N183" s="99"/>
      <c r="O183" s="38"/>
      <c r="P183" s="38"/>
      <c r="Q183" s="36"/>
      <c r="R183" s="130"/>
      <c r="S183" s="129"/>
      <c r="T183" s="108">
        <v>14.23</v>
      </c>
      <c r="U183" s="38" t="s">
        <v>34</v>
      </c>
      <c r="V183" s="84" t="s">
        <v>110</v>
      </c>
      <c r="W183" s="84" t="s">
        <v>110</v>
      </c>
      <c r="X183" s="36" t="s">
        <v>775</v>
      </c>
      <c r="Y183" s="36"/>
      <c r="Z183" s="84" t="s">
        <v>45</v>
      </c>
      <c r="AA183" s="36" t="s">
        <v>775</v>
      </c>
      <c r="AB183" s="42" t="s">
        <v>776</v>
      </c>
    </row>
    <row r="184" s="9" customFormat="1" ht="48" spans="1:28">
      <c r="A184" s="32">
        <v>144</v>
      </c>
      <c r="B184" s="84" t="s">
        <v>761</v>
      </c>
      <c r="C184" s="84" t="s">
        <v>104</v>
      </c>
      <c r="D184" s="84" t="s">
        <v>751</v>
      </c>
      <c r="E184" s="84" t="s">
        <v>751</v>
      </c>
      <c r="F184" s="36" t="s">
        <v>90</v>
      </c>
      <c r="G184" s="36"/>
      <c r="H184" s="116" t="s">
        <v>777</v>
      </c>
      <c r="I184" s="84">
        <v>2022</v>
      </c>
      <c r="J184" s="121">
        <v>44713</v>
      </c>
      <c r="K184" s="84" t="s">
        <v>108</v>
      </c>
      <c r="L184" s="84" t="s">
        <v>763</v>
      </c>
      <c r="M184" s="36"/>
      <c r="N184" s="99"/>
      <c r="O184" s="38"/>
      <c r="P184" s="38"/>
      <c r="Q184" s="36"/>
      <c r="R184" s="130"/>
      <c r="S184" s="129"/>
      <c r="T184" s="108">
        <v>14.23</v>
      </c>
      <c r="U184" s="38" t="s">
        <v>34</v>
      </c>
      <c r="V184" s="84" t="s">
        <v>110</v>
      </c>
      <c r="W184" s="84" t="s">
        <v>110</v>
      </c>
      <c r="X184" s="36" t="s">
        <v>778</v>
      </c>
      <c r="Y184" s="36"/>
      <c r="Z184" s="84" t="s">
        <v>45</v>
      </c>
      <c r="AA184" s="36" t="s">
        <v>778</v>
      </c>
      <c r="AB184" s="133" t="s">
        <v>779</v>
      </c>
    </row>
    <row r="185" s="9" customFormat="1" ht="48" spans="1:28">
      <c r="A185" s="32">
        <v>145</v>
      </c>
      <c r="B185" s="84" t="s">
        <v>761</v>
      </c>
      <c r="C185" s="84" t="s">
        <v>104</v>
      </c>
      <c r="D185" s="84" t="s">
        <v>751</v>
      </c>
      <c r="E185" s="84" t="s">
        <v>751</v>
      </c>
      <c r="F185" s="36" t="s">
        <v>84</v>
      </c>
      <c r="G185" s="36"/>
      <c r="H185" s="116" t="s">
        <v>780</v>
      </c>
      <c r="I185" s="84">
        <v>2022</v>
      </c>
      <c r="J185" s="121">
        <v>44713</v>
      </c>
      <c r="K185" s="84" t="s">
        <v>108</v>
      </c>
      <c r="L185" s="84" t="s">
        <v>763</v>
      </c>
      <c r="M185" s="36"/>
      <c r="N185" s="99"/>
      <c r="O185" s="38"/>
      <c r="P185" s="38"/>
      <c r="Q185" s="36"/>
      <c r="R185" s="130"/>
      <c r="S185" s="129"/>
      <c r="T185" s="108">
        <v>14.23</v>
      </c>
      <c r="U185" s="38" t="s">
        <v>34</v>
      </c>
      <c r="V185" s="84" t="s">
        <v>110</v>
      </c>
      <c r="W185" s="84" t="s">
        <v>110</v>
      </c>
      <c r="X185" s="36" t="s">
        <v>781</v>
      </c>
      <c r="Y185" s="36"/>
      <c r="Z185" s="84" t="s">
        <v>45</v>
      </c>
      <c r="AA185" s="36" t="s">
        <v>781</v>
      </c>
      <c r="AB185" s="21" t="s">
        <v>782</v>
      </c>
    </row>
    <row r="186" s="9" customFormat="1" ht="48" spans="1:28">
      <c r="A186" s="32">
        <v>146</v>
      </c>
      <c r="B186" s="84" t="s">
        <v>761</v>
      </c>
      <c r="C186" s="84" t="s">
        <v>104</v>
      </c>
      <c r="D186" s="84" t="s">
        <v>751</v>
      </c>
      <c r="E186" s="84" t="s">
        <v>751</v>
      </c>
      <c r="F186" s="36" t="s">
        <v>59</v>
      </c>
      <c r="G186" s="36"/>
      <c r="H186" s="116" t="s">
        <v>783</v>
      </c>
      <c r="I186" s="84">
        <v>2022</v>
      </c>
      <c r="J186" s="121">
        <v>44713</v>
      </c>
      <c r="K186" s="84" t="s">
        <v>108</v>
      </c>
      <c r="L186" s="84" t="s">
        <v>763</v>
      </c>
      <c r="M186" s="36"/>
      <c r="N186" s="99"/>
      <c r="O186" s="38"/>
      <c r="P186" s="38"/>
      <c r="Q186" s="36"/>
      <c r="R186" s="130"/>
      <c r="S186" s="129"/>
      <c r="T186" s="108">
        <v>14.23</v>
      </c>
      <c r="U186" s="38" t="s">
        <v>34</v>
      </c>
      <c r="V186" s="84" t="s">
        <v>110</v>
      </c>
      <c r="W186" s="84" t="s">
        <v>110</v>
      </c>
      <c r="X186" s="36" t="s">
        <v>784</v>
      </c>
      <c r="Y186" s="36"/>
      <c r="Z186" s="84" t="s">
        <v>45</v>
      </c>
      <c r="AA186" s="36" t="s">
        <v>784</v>
      </c>
      <c r="AB186" s="21" t="s">
        <v>785</v>
      </c>
    </row>
    <row r="187" s="9" customFormat="1" ht="48" spans="1:28">
      <c r="A187" s="32">
        <v>147</v>
      </c>
      <c r="B187" s="84" t="s">
        <v>761</v>
      </c>
      <c r="C187" s="84" t="s">
        <v>104</v>
      </c>
      <c r="D187" s="84" t="s">
        <v>751</v>
      </c>
      <c r="E187" s="84" t="s">
        <v>751</v>
      </c>
      <c r="F187" s="36" t="s">
        <v>68</v>
      </c>
      <c r="G187" s="36"/>
      <c r="H187" s="116" t="s">
        <v>786</v>
      </c>
      <c r="I187" s="84">
        <v>2022</v>
      </c>
      <c r="J187" s="121">
        <v>44713</v>
      </c>
      <c r="K187" s="84" t="s">
        <v>108</v>
      </c>
      <c r="L187" s="84" t="s">
        <v>763</v>
      </c>
      <c r="M187" s="36"/>
      <c r="N187" s="99"/>
      <c r="O187" s="38"/>
      <c r="P187" s="38"/>
      <c r="Q187" s="36"/>
      <c r="R187" s="130"/>
      <c r="S187" s="129"/>
      <c r="T187" s="108">
        <v>14.23</v>
      </c>
      <c r="U187" s="38" t="s">
        <v>34</v>
      </c>
      <c r="V187" s="84" t="s">
        <v>110</v>
      </c>
      <c r="W187" s="84" t="s">
        <v>110</v>
      </c>
      <c r="X187" s="36" t="s">
        <v>787</v>
      </c>
      <c r="Y187" s="36"/>
      <c r="Z187" s="84" t="s">
        <v>45</v>
      </c>
      <c r="AA187" s="36" t="s">
        <v>787</v>
      </c>
      <c r="AB187" s="133" t="s">
        <v>788</v>
      </c>
    </row>
    <row r="188" s="9" customFormat="1" ht="48" spans="1:28">
      <c r="A188" s="32">
        <v>148</v>
      </c>
      <c r="B188" s="84" t="s">
        <v>761</v>
      </c>
      <c r="C188" s="84" t="s">
        <v>104</v>
      </c>
      <c r="D188" s="84" t="s">
        <v>751</v>
      </c>
      <c r="E188" s="84" t="s">
        <v>751</v>
      </c>
      <c r="F188" s="36" t="s">
        <v>72</v>
      </c>
      <c r="G188" s="36"/>
      <c r="H188" s="116" t="s">
        <v>789</v>
      </c>
      <c r="I188" s="84">
        <v>2022</v>
      </c>
      <c r="J188" s="121">
        <v>44713</v>
      </c>
      <c r="K188" s="84" t="s">
        <v>108</v>
      </c>
      <c r="L188" s="84" t="s">
        <v>763</v>
      </c>
      <c r="M188" s="36"/>
      <c r="N188" s="99"/>
      <c r="O188" s="38"/>
      <c r="P188" s="38"/>
      <c r="Q188" s="36"/>
      <c r="R188" s="130"/>
      <c r="S188" s="129"/>
      <c r="T188" s="108">
        <v>14.23</v>
      </c>
      <c r="U188" s="38" t="s">
        <v>34</v>
      </c>
      <c r="V188" s="84" t="s">
        <v>110</v>
      </c>
      <c r="W188" s="84" t="s">
        <v>110</v>
      </c>
      <c r="X188" s="36" t="s">
        <v>790</v>
      </c>
      <c r="Y188" s="36"/>
      <c r="Z188" s="84" t="s">
        <v>45</v>
      </c>
      <c r="AA188" s="36" t="s">
        <v>790</v>
      </c>
      <c r="AB188" s="21" t="s">
        <v>791</v>
      </c>
    </row>
    <row r="189" s="9" customFormat="1" ht="48" spans="1:28">
      <c r="A189" s="32">
        <v>149</v>
      </c>
      <c r="B189" s="84" t="s">
        <v>761</v>
      </c>
      <c r="C189" s="84" t="s">
        <v>104</v>
      </c>
      <c r="D189" s="84" t="s">
        <v>751</v>
      </c>
      <c r="E189" s="84" t="s">
        <v>751</v>
      </c>
      <c r="F189" s="36" t="s">
        <v>76</v>
      </c>
      <c r="G189" s="36"/>
      <c r="H189" s="116" t="s">
        <v>792</v>
      </c>
      <c r="I189" s="84">
        <v>2022</v>
      </c>
      <c r="J189" s="121">
        <v>44713</v>
      </c>
      <c r="K189" s="84" t="s">
        <v>108</v>
      </c>
      <c r="L189" s="84" t="s">
        <v>763</v>
      </c>
      <c r="M189" s="36"/>
      <c r="N189" s="99"/>
      <c r="O189" s="38"/>
      <c r="P189" s="38"/>
      <c r="Q189" s="36"/>
      <c r="R189" s="130"/>
      <c r="S189" s="129"/>
      <c r="T189" s="108">
        <v>14.23</v>
      </c>
      <c r="U189" s="38" t="s">
        <v>34</v>
      </c>
      <c r="V189" s="84" t="s">
        <v>110</v>
      </c>
      <c r="W189" s="84" t="s">
        <v>110</v>
      </c>
      <c r="X189" s="36" t="s">
        <v>793</v>
      </c>
      <c r="Y189" s="36"/>
      <c r="Z189" s="84" t="s">
        <v>45</v>
      </c>
      <c r="AA189" s="36" t="s">
        <v>793</v>
      </c>
      <c r="AB189" s="21" t="s">
        <v>794</v>
      </c>
    </row>
    <row r="190" s="9" customFormat="1" ht="48" spans="1:28">
      <c r="A190" s="32">
        <v>150</v>
      </c>
      <c r="B190" s="84" t="s">
        <v>761</v>
      </c>
      <c r="C190" s="84" t="s">
        <v>104</v>
      </c>
      <c r="D190" s="84" t="s">
        <v>751</v>
      </c>
      <c r="E190" s="84" t="s">
        <v>751</v>
      </c>
      <c r="F190" s="36" t="s">
        <v>66</v>
      </c>
      <c r="G190" s="36"/>
      <c r="H190" s="116" t="s">
        <v>795</v>
      </c>
      <c r="I190" s="84">
        <v>2022</v>
      </c>
      <c r="J190" s="121">
        <v>44713</v>
      </c>
      <c r="K190" s="84" t="s">
        <v>108</v>
      </c>
      <c r="L190" s="84" t="s">
        <v>763</v>
      </c>
      <c r="M190" s="36"/>
      <c r="N190" s="99"/>
      <c r="O190" s="38"/>
      <c r="P190" s="38"/>
      <c r="Q190" s="36"/>
      <c r="R190" s="130"/>
      <c r="S190" s="129"/>
      <c r="T190" s="108">
        <v>14.23</v>
      </c>
      <c r="U190" s="38" t="s">
        <v>34</v>
      </c>
      <c r="V190" s="84" t="s">
        <v>110</v>
      </c>
      <c r="W190" s="84" t="s">
        <v>110</v>
      </c>
      <c r="X190" s="36" t="s">
        <v>796</v>
      </c>
      <c r="Y190" s="36"/>
      <c r="Z190" s="84" t="s">
        <v>45</v>
      </c>
      <c r="AA190" s="36" t="s">
        <v>796</v>
      </c>
      <c r="AB190" s="21" t="s">
        <v>797</v>
      </c>
    </row>
    <row r="191" s="9" customFormat="1" ht="66" customHeight="1" spans="1:28">
      <c r="A191" s="32">
        <v>151</v>
      </c>
      <c r="B191" s="84" t="s">
        <v>761</v>
      </c>
      <c r="C191" s="84" t="s">
        <v>104</v>
      </c>
      <c r="D191" s="84" t="s">
        <v>751</v>
      </c>
      <c r="E191" s="84" t="s">
        <v>751</v>
      </c>
      <c r="F191" s="36" t="s">
        <v>98</v>
      </c>
      <c r="G191" s="36"/>
      <c r="H191" s="116" t="s">
        <v>798</v>
      </c>
      <c r="I191" s="84">
        <v>2022</v>
      </c>
      <c r="J191" s="121">
        <v>44713</v>
      </c>
      <c r="K191" s="84" t="s">
        <v>108</v>
      </c>
      <c r="L191" s="84" t="s">
        <v>763</v>
      </c>
      <c r="M191" s="36"/>
      <c r="N191" s="99"/>
      <c r="O191" s="38"/>
      <c r="P191" s="38"/>
      <c r="Q191" s="36"/>
      <c r="R191" s="130"/>
      <c r="S191" s="129"/>
      <c r="T191" s="108">
        <v>14.23</v>
      </c>
      <c r="U191" s="38" t="s">
        <v>34</v>
      </c>
      <c r="V191" s="84" t="s">
        <v>110</v>
      </c>
      <c r="W191" s="84" t="s">
        <v>110</v>
      </c>
      <c r="X191" s="36" t="s">
        <v>799</v>
      </c>
      <c r="Y191" s="36"/>
      <c r="Z191" s="84" t="s">
        <v>45</v>
      </c>
      <c r="AA191" s="36" t="s">
        <v>799</v>
      </c>
      <c r="AB191" s="21" t="s">
        <v>800</v>
      </c>
    </row>
    <row r="192" s="9" customFormat="1" ht="66" customHeight="1" spans="1:28">
      <c r="A192" s="32">
        <v>152</v>
      </c>
      <c r="B192" s="84" t="s">
        <v>761</v>
      </c>
      <c r="C192" s="84" t="s">
        <v>104</v>
      </c>
      <c r="D192" s="84" t="s">
        <v>751</v>
      </c>
      <c r="E192" s="84" t="s">
        <v>751</v>
      </c>
      <c r="F192" s="36" t="s">
        <v>74</v>
      </c>
      <c r="G192" s="36"/>
      <c r="H192" s="116" t="s">
        <v>801</v>
      </c>
      <c r="I192" s="84">
        <v>2022</v>
      </c>
      <c r="J192" s="121">
        <v>44713</v>
      </c>
      <c r="K192" s="84" t="s">
        <v>108</v>
      </c>
      <c r="L192" s="84" t="s">
        <v>763</v>
      </c>
      <c r="M192" s="36"/>
      <c r="N192" s="99"/>
      <c r="O192" s="38"/>
      <c r="P192" s="38"/>
      <c r="Q192" s="36"/>
      <c r="R192" s="130"/>
      <c r="S192" s="129"/>
      <c r="T192" s="108">
        <v>14.23</v>
      </c>
      <c r="U192" s="38" t="s">
        <v>34</v>
      </c>
      <c r="V192" s="84" t="s">
        <v>110</v>
      </c>
      <c r="W192" s="84" t="s">
        <v>110</v>
      </c>
      <c r="X192" s="36" t="s">
        <v>802</v>
      </c>
      <c r="Y192" s="36"/>
      <c r="Z192" s="84" t="s">
        <v>45</v>
      </c>
      <c r="AA192" s="36" t="s">
        <v>802</v>
      </c>
      <c r="AB192" s="21" t="s">
        <v>803</v>
      </c>
    </row>
    <row r="193" s="9" customFormat="1" ht="71" customHeight="1" spans="1:28">
      <c r="A193" s="32">
        <v>153</v>
      </c>
      <c r="B193" s="84" t="s">
        <v>761</v>
      </c>
      <c r="C193" s="84" t="s">
        <v>104</v>
      </c>
      <c r="D193" s="84" t="s">
        <v>751</v>
      </c>
      <c r="E193" s="84" t="s">
        <v>751</v>
      </c>
      <c r="F193" s="36" t="s">
        <v>92</v>
      </c>
      <c r="G193" s="36"/>
      <c r="H193" s="116" t="s">
        <v>804</v>
      </c>
      <c r="I193" s="84">
        <v>2022</v>
      </c>
      <c r="J193" s="121">
        <v>44713</v>
      </c>
      <c r="K193" s="84" t="s">
        <v>108</v>
      </c>
      <c r="L193" s="84" t="s">
        <v>763</v>
      </c>
      <c r="M193" s="36"/>
      <c r="N193" s="99"/>
      <c r="O193" s="38"/>
      <c r="P193" s="38"/>
      <c r="Q193" s="36"/>
      <c r="R193" s="130"/>
      <c r="S193" s="155"/>
      <c r="T193" s="108">
        <v>14.23</v>
      </c>
      <c r="U193" s="38" t="s">
        <v>34</v>
      </c>
      <c r="V193" s="84" t="s">
        <v>110</v>
      </c>
      <c r="W193" s="84" t="s">
        <v>110</v>
      </c>
      <c r="X193" s="36" t="s">
        <v>755</v>
      </c>
      <c r="Y193" s="36"/>
      <c r="Z193" s="84" t="s">
        <v>45</v>
      </c>
      <c r="AA193" s="36" t="s">
        <v>755</v>
      </c>
      <c r="AB193" s="21" t="s">
        <v>756</v>
      </c>
    </row>
    <row r="194" s="3" customFormat="1" ht="36" customHeight="1" spans="1:28">
      <c r="A194" s="31"/>
      <c r="B194" s="134" t="s">
        <v>805</v>
      </c>
      <c r="C194" s="135"/>
      <c r="D194" s="135"/>
      <c r="E194" s="135"/>
      <c r="F194" s="135"/>
      <c r="G194" s="136"/>
      <c r="H194" s="36"/>
      <c r="I194" s="22"/>
      <c r="J194" s="22"/>
      <c r="K194" s="22"/>
      <c r="L194" s="21"/>
      <c r="M194" s="36">
        <f>SUM(M195:M211)</f>
        <v>6298</v>
      </c>
      <c r="N194" s="36">
        <f t="shared" ref="N194:T194" si="16">SUM(N195:N211)</f>
        <v>261</v>
      </c>
      <c r="O194" s="36">
        <f t="shared" si="16"/>
        <v>0</v>
      </c>
      <c r="P194" s="36">
        <f t="shared" si="16"/>
        <v>0</v>
      </c>
      <c r="Q194" s="36">
        <f t="shared" si="16"/>
        <v>0</v>
      </c>
      <c r="R194" s="36">
        <f t="shared" si="16"/>
        <v>0</v>
      </c>
      <c r="S194" s="36">
        <f t="shared" si="16"/>
        <v>6219</v>
      </c>
      <c r="T194" s="36">
        <f t="shared" si="16"/>
        <v>6150.378</v>
      </c>
      <c r="U194" s="124"/>
      <c r="V194" s="22"/>
      <c r="W194" s="22"/>
      <c r="X194" s="21"/>
      <c r="Y194" s="36"/>
      <c r="Z194" s="22"/>
      <c r="AA194" s="21"/>
      <c r="AB194" s="21"/>
    </row>
    <row r="195" ht="100" customHeight="1" spans="1:28">
      <c r="A195" s="31">
        <v>1</v>
      </c>
      <c r="B195" s="21" t="s">
        <v>806</v>
      </c>
      <c r="C195" s="21" t="s">
        <v>805</v>
      </c>
      <c r="D195" s="21" t="s">
        <v>807</v>
      </c>
      <c r="E195" s="21" t="s">
        <v>611</v>
      </c>
      <c r="F195" s="22" t="str">
        <f>D195</f>
        <v>新添堡乡</v>
      </c>
      <c r="G195" s="22" t="s">
        <v>808</v>
      </c>
      <c r="H195" s="21" t="s">
        <v>809</v>
      </c>
      <c r="I195" s="22">
        <v>2022</v>
      </c>
      <c r="J195" s="119">
        <v>2022.09</v>
      </c>
      <c r="K195" s="22" t="s">
        <v>141</v>
      </c>
      <c r="L195" s="84" t="s">
        <v>763</v>
      </c>
      <c r="M195" s="22"/>
      <c r="N195" s="22">
        <v>261</v>
      </c>
      <c r="O195" s="22"/>
      <c r="P195" s="22"/>
      <c r="Q195" s="22"/>
      <c r="R195" s="22"/>
      <c r="S195" s="72">
        <f t="shared" ref="S194:S211" si="17">M195+N195+O195+P195+Q195+R195</f>
        <v>261</v>
      </c>
      <c r="T195" s="124">
        <v>261</v>
      </c>
      <c r="U195" s="124" t="s">
        <v>34</v>
      </c>
      <c r="V195" s="22" t="s">
        <v>131</v>
      </c>
      <c r="W195" s="22" t="s">
        <v>808</v>
      </c>
      <c r="X195" s="21" t="s">
        <v>810</v>
      </c>
      <c r="Y195" s="22"/>
      <c r="Z195" s="22" t="s">
        <v>45</v>
      </c>
      <c r="AA195" s="21" t="s">
        <v>810</v>
      </c>
      <c r="AB195" s="21" t="s">
        <v>811</v>
      </c>
    </row>
    <row r="196" s="1" customFormat="1" ht="65" customHeight="1" spans="1:28">
      <c r="A196" s="31">
        <v>2</v>
      </c>
      <c r="B196" s="137" t="s">
        <v>812</v>
      </c>
      <c r="C196" s="27" t="s">
        <v>813</v>
      </c>
      <c r="D196" s="27" t="s">
        <v>48</v>
      </c>
      <c r="E196" s="27" t="s">
        <v>38</v>
      </c>
      <c r="F196" s="27" t="s">
        <v>48</v>
      </c>
      <c r="G196" s="27" t="s">
        <v>814</v>
      </c>
      <c r="H196" s="27" t="s">
        <v>815</v>
      </c>
      <c r="I196" s="27">
        <v>2022</v>
      </c>
      <c r="J196" s="27">
        <v>2022</v>
      </c>
      <c r="K196" s="27">
        <v>10</v>
      </c>
      <c r="L196" s="149" t="s">
        <v>816</v>
      </c>
      <c r="M196" s="27">
        <v>672</v>
      </c>
      <c r="N196" s="27"/>
      <c r="O196" s="27"/>
      <c r="P196" s="27"/>
      <c r="Q196" s="27"/>
      <c r="R196" s="27"/>
      <c r="S196" s="72">
        <f t="shared" si="17"/>
        <v>672</v>
      </c>
      <c r="T196" s="27">
        <v>671.6821</v>
      </c>
      <c r="U196" s="27" t="s">
        <v>34</v>
      </c>
      <c r="V196" s="27" t="s">
        <v>131</v>
      </c>
      <c r="W196" s="27" t="s">
        <v>814</v>
      </c>
      <c r="X196" s="27" t="s">
        <v>817</v>
      </c>
      <c r="Y196" s="27"/>
      <c r="Z196" s="27" t="s">
        <v>45</v>
      </c>
      <c r="AA196" s="27" t="s">
        <v>817</v>
      </c>
      <c r="AB196" s="21" t="s">
        <v>818</v>
      </c>
    </row>
    <row r="197" s="1" customFormat="1" ht="42.75" customHeight="1" spans="1:28">
      <c r="A197" s="31">
        <v>3</v>
      </c>
      <c r="B197" s="137" t="s">
        <v>812</v>
      </c>
      <c r="C197" s="27" t="s">
        <v>813</v>
      </c>
      <c r="D197" s="27" t="s">
        <v>48</v>
      </c>
      <c r="E197" s="27" t="s">
        <v>38</v>
      </c>
      <c r="F197" s="27" t="s">
        <v>48</v>
      </c>
      <c r="G197" s="27" t="s">
        <v>814</v>
      </c>
      <c r="H197" s="27" t="s">
        <v>819</v>
      </c>
      <c r="I197" s="27">
        <v>2022</v>
      </c>
      <c r="J197" s="27">
        <v>2022</v>
      </c>
      <c r="K197" s="27">
        <v>10</v>
      </c>
      <c r="L197" s="149" t="s">
        <v>816</v>
      </c>
      <c r="M197" s="27">
        <v>320</v>
      </c>
      <c r="N197" s="27"/>
      <c r="O197" s="27"/>
      <c r="P197" s="27"/>
      <c r="Q197" s="27"/>
      <c r="R197" s="27"/>
      <c r="S197" s="72">
        <f t="shared" si="17"/>
        <v>320</v>
      </c>
      <c r="T197" s="27">
        <v>319.9</v>
      </c>
      <c r="U197" s="27" t="s">
        <v>34</v>
      </c>
      <c r="V197" s="27" t="s">
        <v>131</v>
      </c>
      <c r="W197" s="27" t="s">
        <v>814</v>
      </c>
      <c r="X197" s="27" t="s">
        <v>817</v>
      </c>
      <c r="Y197" s="27"/>
      <c r="Z197" s="27" t="s">
        <v>45</v>
      </c>
      <c r="AA197" s="27" t="s">
        <v>817</v>
      </c>
      <c r="AB197" s="21" t="s">
        <v>818</v>
      </c>
    </row>
    <row r="198" s="1" customFormat="1" ht="42.75" customHeight="1" spans="1:28">
      <c r="A198" s="31">
        <v>4</v>
      </c>
      <c r="B198" s="137" t="s">
        <v>812</v>
      </c>
      <c r="C198" s="27" t="s">
        <v>813</v>
      </c>
      <c r="D198" s="27" t="s">
        <v>84</v>
      </c>
      <c r="E198" s="27" t="s">
        <v>38</v>
      </c>
      <c r="F198" s="27" t="s">
        <v>84</v>
      </c>
      <c r="G198" s="27" t="s">
        <v>820</v>
      </c>
      <c r="H198" s="70" t="s">
        <v>821</v>
      </c>
      <c r="I198" s="27">
        <v>2022</v>
      </c>
      <c r="J198" s="27">
        <v>2022</v>
      </c>
      <c r="K198" s="27">
        <v>10</v>
      </c>
      <c r="L198" s="149" t="s">
        <v>816</v>
      </c>
      <c r="M198" s="27">
        <v>404</v>
      </c>
      <c r="N198" s="27"/>
      <c r="O198" s="27"/>
      <c r="P198" s="27"/>
      <c r="Q198" s="27"/>
      <c r="R198" s="27"/>
      <c r="S198" s="72">
        <f t="shared" si="17"/>
        <v>404</v>
      </c>
      <c r="T198" s="27">
        <v>403.722</v>
      </c>
      <c r="U198" s="27" t="s">
        <v>34</v>
      </c>
      <c r="V198" s="27" t="s">
        <v>131</v>
      </c>
      <c r="W198" s="27" t="s">
        <v>820</v>
      </c>
      <c r="X198" s="27" t="s">
        <v>822</v>
      </c>
      <c r="Y198" s="27"/>
      <c r="Z198" s="27" t="s">
        <v>45</v>
      </c>
      <c r="AA198" s="27" t="s">
        <v>822</v>
      </c>
      <c r="AB198" s="21" t="s">
        <v>823</v>
      </c>
    </row>
    <row r="199" s="1" customFormat="1" ht="32.1" customHeight="1" spans="1:28">
      <c r="A199" s="31">
        <v>5</v>
      </c>
      <c r="B199" s="137" t="s">
        <v>812</v>
      </c>
      <c r="C199" s="27" t="s">
        <v>813</v>
      </c>
      <c r="D199" s="27" t="s">
        <v>824</v>
      </c>
      <c r="E199" s="27" t="s">
        <v>38</v>
      </c>
      <c r="F199" s="27" t="s">
        <v>824</v>
      </c>
      <c r="G199" s="27" t="s">
        <v>825</v>
      </c>
      <c r="H199" s="70" t="s">
        <v>826</v>
      </c>
      <c r="I199" s="27">
        <v>2022</v>
      </c>
      <c r="J199" s="27">
        <v>2022</v>
      </c>
      <c r="K199" s="27">
        <v>10</v>
      </c>
      <c r="L199" s="149" t="s">
        <v>816</v>
      </c>
      <c r="M199" s="27">
        <v>202</v>
      </c>
      <c r="N199" s="27"/>
      <c r="O199" s="27"/>
      <c r="P199" s="27"/>
      <c r="Q199" s="27"/>
      <c r="R199" s="27"/>
      <c r="S199" s="72">
        <f t="shared" si="17"/>
        <v>202</v>
      </c>
      <c r="T199" s="27">
        <v>201.861</v>
      </c>
      <c r="U199" s="27" t="s">
        <v>34</v>
      </c>
      <c r="V199" s="27" t="s">
        <v>131</v>
      </c>
      <c r="W199" s="27" t="s">
        <v>827</v>
      </c>
      <c r="X199" s="27" t="s">
        <v>828</v>
      </c>
      <c r="Y199" s="27"/>
      <c r="Z199" s="27" t="s">
        <v>45</v>
      </c>
      <c r="AA199" s="27" t="s">
        <v>828</v>
      </c>
      <c r="AB199" s="21" t="s">
        <v>829</v>
      </c>
    </row>
    <row r="200" s="1" customFormat="1" ht="32.1" customHeight="1" spans="1:28">
      <c r="A200" s="31">
        <v>6</v>
      </c>
      <c r="B200" s="137" t="s">
        <v>812</v>
      </c>
      <c r="C200" s="27" t="s">
        <v>813</v>
      </c>
      <c r="D200" s="27" t="s">
        <v>824</v>
      </c>
      <c r="E200" s="27" t="s">
        <v>38</v>
      </c>
      <c r="F200" s="27" t="s">
        <v>824</v>
      </c>
      <c r="G200" s="27" t="s">
        <v>830</v>
      </c>
      <c r="H200" s="70" t="s">
        <v>831</v>
      </c>
      <c r="I200" s="27">
        <v>2022</v>
      </c>
      <c r="J200" s="27">
        <v>2022</v>
      </c>
      <c r="K200" s="27">
        <v>10</v>
      </c>
      <c r="L200" s="149" t="s">
        <v>816</v>
      </c>
      <c r="M200" s="27">
        <v>396</v>
      </c>
      <c r="N200" s="27"/>
      <c r="O200" s="27"/>
      <c r="P200" s="27"/>
      <c r="Q200" s="27"/>
      <c r="R200" s="27"/>
      <c r="S200" s="72">
        <f t="shared" si="17"/>
        <v>396</v>
      </c>
      <c r="T200" s="27">
        <v>395.719</v>
      </c>
      <c r="U200" s="27" t="s">
        <v>34</v>
      </c>
      <c r="V200" s="27" t="s">
        <v>131</v>
      </c>
      <c r="W200" s="27" t="s">
        <v>832</v>
      </c>
      <c r="X200" s="27" t="s">
        <v>833</v>
      </c>
      <c r="Y200" s="27"/>
      <c r="Z200" s="27" t="s">
        <v>45</v>
      </c>
      <c r="AA200" s="27" t="s">
        <v>833</v>
      </c>
      <c r="AB200" s="21" t="s">
        <v>834</v>
      </c>
    </row>
    <row r="201" s="1" customFormat="1" ht="32.1" customHeight="1" spans="1:28">
      <c r="A201" s="31">
        <v>7</v>
      </c>
      <c r="B201" s="137" t="s">
        <v>812</v>
      </c>
      <c r="C201" s="27" t="s">
        <v>813</v>
      </c>
      <c r="D201" s="27" t="s">
        <v>824</v>
      </c>
      <c r="E201" s="27" t="s">
        <v>38</v>
      </c>
      <c r="F201" s="27" t="s">
        <v>824</v>
      </c>
      <c r="G201" s="27" t="s">
        <v>835</v>
      </c>
      <c r="H201" s="70" t="s">
        <v>836</v>
      </c>
      <c r="I201" s="27">
        <v>2022</v>
      </c>
      <c r="J201" s="27">
        <v>2022</v>
      </c>
      <c r="K201" s="27">
        <v>10</v>
      </c>
      <c r="L201" s="149" t="s">
        <v>816</v>
      </c>
      <c r="M201" s="27">
        <v>502</v>
      </c>
      <c r="N201" s="27"/>
      <c r="O201" s="27"/>
      <c r="P201" s="27"/>
      <c r="Q201" s="27"/>
      <c r="R201" s="27"/>
      <c r="S201" s="72">
        <f t="shared" si="17"/>
        <v>502</v>
      </c>
      <c r="T201" s="27">
        <v>501.6856</v>
      </c>
      <c r="U201" s="27" t="s">
        <v>34</v>
      </c>
      <c r="V201" s="27" t="s">
        <v>131</v>
      </c>
      <c r="W201" s="27" t="s">
        <v>835</v>
      </c>
      <c r="X201" s="27" t="s">
        <v>837</v>
      </c>
      <c r="Y201" s="27"/>
      <c r="Z201" s="27" t="s">
        <v>45</v>
      </c>
      <c r="AA201" s="27" t="s">
        <v>837</v>
      </c>
      <c r="AB201" s="21" t="s">
        <v>838</v>
      </c>
    </row>
    <row r="202" s="1" customFormat="1" ht="32.1" customHeight="1" spans="1:28">
      <c r="A202" s="31">
        <v>8</v>
      </c>
      <c r="B202" s="137" t="s">
        <v>812</v>
      </c>
      <c r="C202" s="27" t="s">
        <v>813</v>
      </c>
      <c r="D202" s="27" t="s">
        <v>98</v>
      </c>
      <c r="E202" s="27" t="s">
        <v>38</v>
      </c>
      <c r="F202" s="27" t="s">
        <v>98</v>
      </c>
      <c r="G202" s="27" t="s">
        <v>502</v>
      </c>
      <c r="H202" s="70" t="s">
        <v>839</v>
      </c>
      <c r="I202" s="27">
        <v>2022</v>
      </c>
      <c r="J202" s="27">
        <v>2022</v>
      </c>
      <c r="K202" s="27">
        <v>10</v>
      </c>
      <c r="L202" s="149" t="s">
        <v>816</v>
      </c>
      <c r="M202" s="27">
        <v>700</v>
      </c>
      <c r="N202" s="27"/>
      <c r="O202" s="27"/>
      <c r="P202" s="27"/>
      <c r="Q202" s="27"/>
      <c r="R202" s="27"/>
      <c r="S202" s="72">
        <f t="shared" si="17"/>
        <v>700</v>
      </c>
      <c r="T202" s="27">
        <v>299.9777</v>
      </c>
      <c r="U202" s="27" t="s">
        <v>34</v>
      </c>
      <c r="V202" s="27" t="s">
        <v>131</v>
      </c>
      <c r="W202" s="27" t="s">
        <v>502</v>
      </c>
      <c r="X202" s="27" t="s">
        <v>840</v>
      </c>
      <c r="Y202" s="27"/>
      <c r="Z202" s="27" t="s">
        <v>45</v>
      </c>
      <c r="AA202" s="27" t="s">
        <v>840</v>
      </c>
      <c r="AB202" s="21" t="s">
        <v>841</v>
      </c>
    </row>
    <row r="203" s="1" customFormat="1" ht="32.1" customHeight="1" spans="1:28">
      <c r="A203" s="138">
        <v>9</v>
      </c>
      <c r="B203" s="137" t="s">
        <v>812</v>
      </c>
      <c r="C203" s="114" t="s">
        <v>813</v>
      </c>
      <c r="D203" s="114" t="s">
        <v>57</v>
      </c>
      <c r="E203" s="114" t="s">
        <v>38</v>
      </c>
      <c r="F203" s="114" t="s">
        <v>57</v>
      </c>
      <c r="G203" s="114" t="s">
        <v>842</v>
      </c>
      <c r="H203" s="115" t="s">
        <v>843</v>
      </c>
      <c r="I203" s="114">
        <v>2022</v>
      </c>
      <c r="J203" s="114">
        <v>2022</v>
      </c>
      <c r="K203" s="114">
        <v>10</v>
      </c>
      <c r="L203" s="150" t="s">
        <v>816</v>
      </c>
      <c r="M203" s="114">
        <v>565</v>
      </c>
      <c r="N203" s="114"/>
      <c r="O203" s="114"/>
      <c r="P203" s="114"/>
      <c r="Q203" s="114"/>
      <c r="R203" s="114"/>
      <c r="S203" s="72">
        <f t="shared" si="17"/>
        <v>565</v>
      </c>
      <c r="T203" s="114">
        <v>564.548</v>
      </c>
      <c r="U203" s="114" t="s">
        <v>34</v>
      </c>
      <c r="V203" s="114" t="s">
        <v>131</v>
      </c>
      <c r="W203" s="114" t="s">
        <v>842</v>
      </c>
      <c r="X203" s="114" t="s">
        <v>844</v>
      </c>
      <c r="Y203" s="114"/>
      <c r="Z203" s="114" t="s">
        <v>45</v>
      </c>
      <c r="AA203" s="114" t="s">
        <v>844</v>
      </c>
      <c r="AB203" s="21" t="s">
        <v>690</v>
      </c>
    </row>
    <row r="204" s="10" customFormat="1" ht="37" customHeight="1" spans="1:28">
      <c r="A204" s="31">
        <v>10</v>
      </c>
      <c r="B204" s="137" t="s">
        <v>812</v>
      </c>
      <c r="C204" s="27" t="s">
        <v>813</v>
      </c>
      <c r="D204" s="27" t="s">
        <v>57</v>
      </c>
      <c r="E204" s="27" t="s">
        <v>38</v>
      </c>
      <c r="F204" s="27" t="s">
        <v>57</v>
      </c>
      <c r="G204" s="139" t="s">
        <v>291</v>
      </c>
      <c r="H204" s="70" t="s">
        <v>845</v>
      </c>
      <c r="I204" s="27">
        <v>2022</v>
      </c>
      <c r="J204" s="27">
        <v>2022</v>
      </c>
      <c r="K204" s="27">
        <v>10</v>
      </c>
      <c r="L204" s="149" t="s">
        <v>816</v>
      </c>
      <c r="M204" s="151">
        <v>1438</v>
      </c>
      <c r="N204" s="139"/>
      <c r="O204" s="139"/>
      <c r="P204" s="139"/>
      <c r="Q204" s="139"/>
      <c r="R204" s="139"/>
      <c r="S204" s="72">
        <f t="shared" si="17"/>
        <v>1438</v>
      </c>
      <c r="T204" s="156">
        <v>1437.4889</v>
      </c>
      <c r="U204" s="27" t="s">
        <v>34</v>
      </c>
      <c r="V204" s="27" t="s">
        <v>131</v>
      </c>
      <c r="W204" s="139" t="s">
        <v>291</v>
      </c>
      <c r="X204" s="157" t="s">
        <v>846</v>
      </c>
      <c r="Y204" s="27"/>
      <c r="Z204" s="27" t="s">
        <v>45</v>
      </c>
      <c r="AA204" s="27" t="s">
        <v>846</v>
      </c>
      <c r="AB204" s="21" t="s">
        <v>294</v>
      </c>
    </row>
    <row r="205" s="11" customFormat="1" ht="22.5" spans="1:28">
      <c r="A205" s="31">
        <v>11</v>
      </c>
      <c r="B205" s="137" t="s">
        <v>812</v>
      </c>
      <c r="C205" s="27" t="s">
        <v>813</v>
      </c>
      <c r="D205" s="139" t="s">
        <v>86</v>
      </c>
      <c r="E205" s="27" t="s">
        <v>38</v>
      </c>
      <c r="F205" s="139" t="s">
        <v>86</v>
      </c>
      <c r="G205" s="139" t="s">
        <v>847</v>
      </c>
      <c r="H205" s="27" t="s">
        <v>848</v>
      </c>
      <c r="I205" s="27">
        <v>2022</v>
      </c>
      <c r="J205" s="27">
        <v>2022</v>
      </c>
      <c r="K205" s="27">
        <v>10</v>
      </c>
      <c r="L205" s="149" t="s">
        <v>816</v>
      </c>
      <c r="M205" s="151">
        <v>116</v>
      </c>
      <c r="N205" s="139"/>
      <c r="O205" s="139"/>
      <c r="P205" s="139"/>
      <c r="Q205" s="139"/>
      <c r="R205" s="139"/>
      <c r="S205" s="72">
        <f t="shared" si="17"/>
        <v>116</v>
      </c>
      <c r="T205" s="156">
        <v>115.8667</v>
      </c>
      <c r="U205" s="27" t="s">
        <v>34</v>
      </c>
      <c r="V205" s="27" t="s">
        <v>131</v>
      </c>
      <c r="W205" s="139" t="s">
        <v>847</v>
      </c>
      <c r="X205" s="157" t="s">
        <v>849</v>
      </c>
      <c r="Y205" s="27"/>
      <c r="Z205" s="27" t="s">
        <v>45</v>
      </c>
      <c r="AA205" s="27" t="s">
        <v>849</v>
      </c>
      <c r="AB205" s="21" t="s">
        <v>850</v>
      </c>
    </row>
    <row r="206" s="11" customFormat="1" ht="22.5" spans="1:28">
      <c r="A206" s="31">
        <v>12</v>
      </c>
      <c r="B206" s="137" t="s">
        <v>812</v>
      </c>
      <c r="C206" s="27" t="s">
        <v>813</v>
      </c>
      <c r="D206" s="139" t="s">
        <v>97</v>
      </c>
      <c r="E206" s="27" t="s">
        <v>38</v>
      </c>
      <c r="F206" s="139" t="s">
        <v>97</v>
      </c>
      <c r="G206" s="139" t="s">
        <v>567</v>
      </c>
      <c r="H206" s="27" t="s">
        <v>851</v>
      </c>
      <c r="I206" s="27">
        <v>2022</v>
      </c>
      <c r="J206" s="27">
        <v>2022</v>
      </c>
      <c r="K206" s="27">
        <v>10</v>
      </c>
      <c r="L206" s="149" t="s">
        <v>816</v>
      </c>
      <c r="M206" s="151">
        <v>3</v>
      </c>
      <c r="N206" s="139"/>
      <c r="O206" s="139"/>
      <c r="P206" s="139"/>
      <c r="Q206" s="139"/>
      <c r="R206" s="139"/>
      <c r="S206" s="72">
        <f t="shared" si="17"/>
        <v>3</v>
      </c>
      <c r="T206" s="156">
        <v>2.9987</v>
      </c>
      <c r="U206" s="27" t="s">
        <v>34</v>
      </c>
      <c r="V206" s="27" t="s">
        <v>131</v>
      </c>
      <c r="W206" s="139" t="s">
        <v>567</v>
      </c>
      <c r="X206" s="157" t="s">
        <v>743</v>
      </c>
      <c r="Y206" s="27"/>
      <c r="Z206" s="27" t="s">
        <v>45</v>
      </c>
      <c r="AA206" s="27" t="s">
        <v>743</v>
      </c>
      <c r="AB206" s="21" t="s">
        <v>570</v>
      </c>
    </row>
    <row r="207" s="12" customFormat="1" ht="22.5" spans="1:28">
      <c r="A207" s="31">
        <v>13</v>
      </c>
      <c r="B207" s="140" t="s">
        <v>852</v>
      </c>
      <c r="C207" s="141" t="s">
        <v>813</v>
      </c>
      <c r="D207" s="142" t="s">
        <v>54</v>
      </c>
      <c r="E207" s="143" t="s">
        <v>38</v>
      </c>
      <c r="F207" s="144" t="s">
        <v>54</v>
      </c>
      <c r="G207" s="144" t="s">
        <v>682</v>
      </c>
      <c r="H207" s="145" t="s">
        <v>853</v>
      </c>
      <c r="I207" s="152">
        <v>2022</v>
      </c>
      <c r="J207" s="152">
        <v>2022</v>
      </c>
      <c r="K207" s="152">
        <v>10</v>
      </c>
      <c r="L207" s="153" t="s">
        <v>816</v>
      </c>
      <c r="M207" s="154">
        <v>340</v>
      </c>
      <c r="N207" s="144"/>
      <c r="O207" s="144"/>
      <c r="P207" s="144"/>
      <c r="Q207" s="144"/>
      <c r="R207" s="144"/>
      <c r="S207" s="154"/>
      <c r="T207" s="158">
        <v>339.4799</v>
      </c>
      <c r="U207" s="145" t="s">
        <v>34</v>
      </c>
      <c r="V207" s="141" t="s">
        <v>131</v>
      </c>
      <c r="W207" s="144" t="s">
        <v>682</v>
      </c>
      <c r="X207" s="159" t="s">
        <v>854</v>
      </c>
      <c r="Y207" s="145" t="s">
        <v>44</v>
      </c>
      <c r="Z207" s="141" t="s">
        <v>45</v>
      </c>
      <c r="AA207" s="160" t="s">
        <v>854</v>
      </c>
      <c r="AB207" s="144" t="s">
        <v>684</v>
      </c>
    </row>
    <row r="208" s="11" customFormat="1" ht="22.5" spans="1:28">
      <c r="A208" s="31">
        <v>14</v>
      </c>
      <c r="B208" s="137" t="s">
        <v>812</v>
      </c>
      <c r="C208" s="27" t="s">
        <v>813</v>
      </c>
      <c r="D208" s="139" t="s">
        <v>855</v>
      </c>
      <c r="E208" s="27" t="s">
        <v>38</v>
      </c>
      <c r="F208" s="139" t="s">
        <v>855</v>
      </c>
      <c r="G208" s="139" t="s">
        <v>856</v>
      </c>
      <c r="H208" s="27" t="s">
        <v>857</v>
      </c>
      <c r="I208" s="27">
        <v>2022</v>
      </c>
      <c r="J208" s="27">
        <v>2022</v>
      </c>
      <c r="K208" s="27">
        <v>10</v>
      </c>
      <c r="L208" s="149" t="s">
        <v>816</v>
      </c>
      <c r="M208" s="151">
        <v>380</v>
      </c>
      <c r="N208" s="139"/>
      <c r="O208" s="139"/>
      <c r="P208" s="139"/>
      <c r="Q208" s="139"/>
      <c r="R208" s="139"/>
      <c r="S208" s="72">
        <f t="shared" si="17"/>
        <v>380</v>
      </c>
      <c r="T208" s="156">
        <v>379.4766</v>
      </c>
      <c r="U208" s="27" t="s">
        <v>34</v>
      </c>
      <c r="V208" s="27" t="s">
        <v>131</v>
      </c>
      <c r="W208" s="139" t="s">
        <v>856</v>
      </c>
      <c r="X208" s="157" t="s">
        <v>858</v>
      </c>
      <c r="Y208" s="27"/>
      <c r="Z208" s="27" t="s">
        <v>45</v>
      </c>
      <c r="AA208" s="27" t="s">
        <v>858</v>
      </c>
      <c r="AB208" s="21" t="s">
        <v>859</v>
      </c>
    </row>
    <row r="209" s="11" customFormat="1" ht="22.5" spans="1:28">
      <c r="A209" s="31">
        <v>15</v>
      </c>
      <c r="B209" s="137" t="s">
        <v>812</v>
      </c>
      <c r="C209" s="27" t="s">
        <v>813</v>
      </c>
      <c r="D209" s="139" t="s">
        <v>77</v>
      </c>
      <c r="E209" s="27" t="s">
        <v>38</v>
      </c>
      <c r="F209" s="139" t="s">
        <v>77</v>
      </c>
      <c r="G209" s="139" t="s">
        <v>860</v>
      </c>
      <c r="H209" s="27" t="s">
        <v>861</v>
      </c>
      <c r="I209" s="27">
        <v>2022</v>
      </c>
      <c r="J209" s="27">
        <v>2022</v>
      </c>
      <c r="K209" s="27">
        <v>10</v>
      </c>
      <c r="L209" s="149" t="s">
        <v>816</v>
      </c>
      <c r="M209" s="151">
        <v>120</v>
      </c>
      <c r="N209" s="139"/>
      <c r="O209" s="139"/>
      <c r="P209" s="139"/>
      <c r="Q209" s="139"/>
      <c r="R209" s="139"/>
      <c r="S209" s="72">
        <f t="shared" si="17"/>
        <v>120</v>
      </c>
      <c r="T209" s="156">
        <v>119.9718</v>
      </c>
      <c r="U209" s="27" t="s">
        <v>34</v>
      </c>
      <c r="V209" s="27" t="s">
        <v>131</v>
      </c>
      <c r="W209" s="139" t="s">
        <v>860</v>
      </c>
      <c r="X209" s="157" t="s">
        <v>862</v>
      </c>
      <c r="Y209" s="27"/>
      <c r="Z209" s="27" t="s">
        <v>45</v>
      </c>
      <c r="AA209" s="27" t="s">
        <v>862</v>
      </c>
      <c r="AB209" s="21" t="s">
        <v>863</v>
      </c>
    </row>
    <row r="210" s="13" customFormat="1" ht="65.1" customHeight="1" spans="1:28">
      <c r="A210" s="31">
        <v>16</v>
      </c>
      <c r="B210" s="146" t="s">
        <v>864</v>
      </c>
      <c r="C210" s="146" t="s">
        <v>805</v>
      </c>
      <c r="D210" s="146" t="s">
        <v>54</v>
      </c>
      <c r="E210" s="146" t="s">
        <v>38</v>
      </c>
      <c r="F210" s="146" t="s">
        <v>54</v>
      </c>
      <c r="G210" s="146" t="s">
        <v>865</v>
      </c>
      <c r="H210" s="147" t="s">
        <v>866</v>
      </c>
      <c r="I210" s="146">
        <v>2022</v>
      </c>
      <c r="J210" s="146">
        <v>2022</v>
      </c>
      <c r="K210" s="146">
        <v>10</v>
      </c>
      <c r="L210" s="146" t="s">
        <v>867</v>
      </c>
      <c r="M210" s="146">
        <v>40</v>
      </c>
      <c r="N210" s="146">
        <v>0</v>
      </c>
      <c r="O210" s="146">
        <v>0</v>
      </c>
      <c r="P210" s="146">
        <v>0</v>
      </c>
      <c r="Q210" s="146">
        <v>0</v>
      </c>
      <c r="R210" s="146">
        <v>0</v>
      </c>
      <c r="S210" s="72">
        <f t="shared" si="17"/>
        <v>40</v>
      </c>
      <c r="T210" s="146">
        <v>35</v>
      </c>
      <c r="U210" s="146" t="s">
        <v>34</v>
      </c>
      <c r="V210" s="146" t="s">
        <v>131</v>
      </c>
      <c r="W210" s="146" t="s">
        <v>865</v>
      </c>
      <c r="X210" s="146" t="s">
        <v>865</v>
      </c>
      <c r="Y210" s="146"/>
      <c r="Z210" s="146" t="s">
        <v>45</v>
      </c>
      <c r="AA210" s="146" t="s">
        <v>865</v>
      </c>
      <c r="AB210" s="21" t="s">
        <v>868</v>
      </c>
    </row>
    <row r="211" s="13" customFormat="1" ht="50.25" customHeight="1" spans="1:28">
      <c r="A211" s="31">
        <v>17</v>
      </c>
      <c r="B211" s="27" t="s">
        <v>869</v>
      </c>
      <c r="C211" s="27" t="s">
        <v>805</v>
      </c>
      <c r="D211" s="27" t="s">
        <v>870</v>
      </c>
      <c r="E211" s="27" t="s">
        <v>38</v>
      </c>
      <c r="F211" s="27" t="s">
        <v>807</v>
      </c>
      <c r="G211" s="27" t="s">
        <v>808</v>
      </c>
      <c r="H211" s="148" t="s">
        <v>871</v>
      </c>
      <c r="I211" s="27">
        <v>2022</v>
      </c>
      <c r="J211" s="27">
        <v>2022</v>
      </c>
      <c r="K211" s="27">
        <v>10</v>
      </c>
      <c r="L211" s="27" t="s">
        <v>872</v>
      </c>
      <c r="M211" s="27">
        <v>100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72">
        <f t="shared" si="17"/>
        <v>100</v>
      </c>
      <c r="T211" s="27">
        <v>100</v>
      </c>
      <c r="U211" s="27" t="s">
        <v>34</v>
      </c>
      <c r="V211" s="27" t="s">
        <v>131</v>
      </c>
      <c r="W211" s="27" t="s">
        <v>808</v>
      </c>
      <c r="X211" s="27" t="s">
        <v>808</v>
      </c>
      <c r="Y211" s="27"/>
      <c r="Z211" s="27" t="s">
        <v>45</v>
      </c>
      <c r="AA211" s="27" t="s">
        <v>808</v>
      </c>
      <c r="AB211" s="21" t="s">
        <v>811</v>
      </c>
    </row>
  </sheetData>
  <mergeCells count="27">
    <mergeCell ref="A3:AB3"/>
    <mergeCell ref="F6:G6"/>
    <mergeCell ref="M6:S6"/>
    <mergeCell ref="AA6:AB6"/>
    <mergeCell ref="B8:L8"/>
    <mergeCell ref="B9:L9"/>
    <mergeCell ref="B40:L40"/>
    <mergeCell ref="B194:G194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N180:N193"/>
    <mergeCell ref="S180:S193"/>
    <mergeCell ref="T6:T7"/>
    <mergeCell ref="U6:U7"/>
    <mergeCell ref="V6:V7"/>
    <mergeCell ref="W6:W7"/>
    <mergeCell ref="X6:X7"/>
    <mergeCell ref="Y6:Y7"/>
    <mergeCell ref="Z6:Z7"/>
  </mergeCells>
  <pageMargins left="0.275" right="0.118055555555556" top="1" bottom="1" header="0.5" footer="0.5"/>
  <pageSetup paperSize="9" scale="5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ModifiedBy>雨蝶</cp:lastModifiedBy>
  <dcterms:created xsi:type="dcterms:W3CDTF">2021-09-28T12:33:00Z</dcterms:created>
  <dcterms:modified xsi:type="dcterms:W3CDTF">2022-12-05T08:37:40Z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7BC68F3650F441419BB66111F3F16C3D</vt:lpwstr>
  </property>
</Properties>
</file>