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通告附件" sheetId="4" r:id="rId1"/>
  </sheets>
  <definedNames>
    <definedName name="_xlnm._FilterDatabase" localSheetId="0" hidden="1">通告附件!$A$6:$BK$273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2019年省一1015万元，2019年省二1926万元，以工代赈资金130万元</t>
        </r>
      </text>
    </comment>
    <comment ref="L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2019年省一</t>
        </r>
      </text>
    </comment>
    <comment ref="O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2018年未进决算，2019年支出数</t>
        </r>
      </text>
    </comment>
    <comment ref="N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2018年未进决算，2019年支出数</t>
        </r>
      </text>
    </comment>
    <comment ref="O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2018年未进决算，2019年支出数</t>
        </r>
      </text>
    </comment>
    <comment ref="L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2019年省二</t>
        </r>
      </text>
    </comment>
    <comment ref="N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2020年中投资金2700万元中</t>
        </r>
      </text>
    </comment>
    <comment ref="M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2019年天津帮扶资金，产业到位资金2862.32万元</t>
        </r>
      </text>
    </comment>
    <comment ref="L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2020年省一，产业一期到位3307.80万元</t>
        </r>
      </text>
    </comment>
    <comment ref="N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2019年中央定点帮扶资金1506.93万元</t>
        </r>
      </text>
    </comment>
    <comment ref="L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L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L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N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涉农整合资金3240万元-上解国库76.97万元。即2018年未进决算，2019年支出数</t>
        </r>
      </text>
    </comment>
    <comment ref="O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涉农整合资金3240万元-上解国库72.97万元。即2018年未进决算，2019年支出数</t>
        </r>
      </text>
    </comment>
    <comment ref="L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2020年省二</t>
        </r>
      </text>
    </comment>
    <comment ref="L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L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L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</t>
        </r>
      </text>
    </comment>
    <comment ref="N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2020年中投资金2700万元中</t>
        </r>
      </text>
    </comment>
    <comment ref="L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2020年省二</t>
        </r>
      </text>
    </comment>
    <comment ref="M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2020年天津帮扶资金</t>
        </r>
      </text>
    </comment>
    <comment ref="M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2020年天津帮扶资金</t>
        </r>
      </text>
    </comment>
    <comment ref="M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2020年天津帮扶资金</t>
        </r>
      </text>
    </comment>
    <comment ref="P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专项债券2080万元中的资金，其中1#蓄水池塌陷漏泄工程254.51万元，甘沟水厂、新堡子矢量图3万元。</t>
        </r>
      </text>
    </comment>
    <comment ref="M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2020年天津帮扶资金1000万元中，产业二期到位917.92万元</t>
        </r>
      </text>
    </comment>
    <comment ref="M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2020年天津帮扶资金1000万元中</t>
        </r>
      </text>
    </comment>
    <comment ref="L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2020年省一.产业二期到位资金1662.05万元</t>
        </r>
      </text>
    </comment>
    <comment ref="P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专项债券资金2080万元中资金</t>
        </r>
      </text>
    </comment>
    <comment ref="Q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专项债券资金2080万元中资金</t>
        </r>
      </text>
    </comment>
    <comment ref="R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专项债券资金2080万元中资金</t>
        </r>
      </text>
    </comment>
  </commentList>
</comments>
</file>

<file path=xl/sharedStrings.xml><?xml version="1.0" encoding="utf-8"?>
<sst xmlns="http://schemas.openxmlformats.org/spreadsheetml/2006/main" count="3040" uniqueCount="562">
  <si>
    <t>会宁县水务局2013-2020年度扶贫项目资产统计表</t>
  </si>
  <si>
    <t>序号</t>
  </si>
  <si>
    <t>项目名称</t>
  </si>
  <si>
    <t>项目实施单位</t>
  </si>
  <si>
    <t>项目主管部门</t>
  </si>
  <si>
    <t>项目实施地点</t>
  </si>
  <si>
    <t>顼目建设规模及内容</t>
  </si>
  <si>
    <t>构建年度
)</t>
  </si>
  <si>
    <t>建成时间</t>
  </si>
  <si>
    <t>预计使用
年限</t>
  </si>
  <si>
    <t>资金来源</t>
  </si>
  <si>
    <t>安排金额
（万元）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</si>
  <si>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</si>
  <si>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</si>
  <si>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</si>
  <si>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</si>
  <si>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</si>
  <si>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收益权人</t>
  </si>
  <si>
    <t>资产处置</t>
  </si>
  <si>
    <t>资产状态（在用/ 报废 /损毁）</t>
  </si>
  <si>
    <t>乡镇</t>
  </si>
  <si>
    <t>村</t>
  </si>
  <si>
    <t>小计</t>
  </si>
  <si>
    <t>财专</t>
  </si>
  <si>
    <t>东西部协作资金</t>
  </si>
  <si>
    <t>中央定点帮扶资金</t>
  </si>
  <si>
    <t>整合</t>
  </si>
  <si>
    <t>其他</t>
  </si>
  <si>
    <t>一</t>
  </si>
  <si>
    <t>村级项目</t>
  </si>
  <si>
    <t>会宁县新窑水库除险加固工程</t>
  </si>
  <si>
    <t>会宁县水利建设工作站</t>
  </si>
  <si>
    <t>会宁县水务局</t>
  </si>
  <si>
    <t>中川镇</t>
  </si>
  <si>
    <t>大墩村</t>
  </si>
  <si>
    <t>对新窑水库进行除险加固</t>
  </si>
  <si>
    <t>50</t>
  </si>
  <si>
    <t>实物资产</t>
  </si>
  <si>
    <t>集体</t>
  </si>
  <si>
    <t>会宁县水务局北川渠水管所</t>
  </si>
  <si>
    <t>在用</t>
  </si>
  <si>
    <t>2013会宁县学校农村安全饮水</t>
  </si>
  <si>
    <t>会宁县农村人饮项目建设领导小组办公室</t>
  </si>
  <si>
    <t>郭城驿镇</t>
  </si>
  <si>
    <t>埋设供水管道59.42km，建设各类阀门井48座。</t>
  </si>
  <si>
    <t>15</t>
  </si>
  <si>
    <t>会宁县郭城驿镇人民政府</t>
  </si>
  <si>
    <t>新庄塬镇</t>
  </si>
  <si>
    <t>埋设供水管道59.01km，建设各类阀门井47座。</t>
  </si>
  <si>
    <t>会宁县新庄塬镇人民政府</t>
  </si>
  <si>
    <t>甘沟驿镇</t>
  </si>
  <si>
    <t>埋设供水管道92.36km，建设各类阀门井74座。</t>
  </si>
  <si>
    <t>会宁县甘沟驿镇人民政府</t>
  </si>
  <si>
    <t>大沟镇</t>
  </si>
  <si>
    <t>埋设供水管道77.33km，建设各类阀门井62座。</t>
  </si>
  <si>
    <t>会宁县大沟镇人民政府</t>
  </si>
  <si>
    <t>会宁县候川农村安全饮水</t>
  </si>
  <si>
    <t>会师镇</t>
  </si>
  <si>
    <t>建设高位蓄水池8座，建设中途加压泵站12座，安装水泵24台套；建设50立方米加压泵站前池8座，67平方米加压管理房8座；安装变压器12台套。</t>
  </si>
  <si>
    <t>会宁县南部农村人饮工程管理所</t>
  </si>
  <si>
    <t>会宁县2013年中央农田水利建设资金甘沟驿镇岳家沟节水建设项目</t>
  </si>
  <si>
    <t>会宁县高效节水灌溉示范项目建设领导小组办公室</t>
  </si>
  <si>
    <t>五十铺村</t>
  </si>
  <si>
    <t>发展高效节水灌溉面积0.3万亩</t>
  </si>
  <si>
    <t>甘沟驿镇五十铺村委会</t>
  </si>
  <si>
    <t>2013年中央财政小型农田水利设施建设项目</t>
  </si>
  <si>
    <t>会宁县河畔镇人民政府</t>
  </si>
  <si>
    <t>河畔宋坪村委会</t>
  </si>
  <si>
    <t>发展滴灌面积3000亩</t>
  </si>
  <si>
    <t>河畔镇河畔村委会</t>
  </si>
  <si>
    <t>会宁县白草塬镇人民政府</t>
  </si>
  <si>
    <t>白草塬九百户村委会</t>
  </si>
  <si>
    <t>白草塬二百户村委会</t>
  </si>
  <si>
    <t>发展滴灌面积500亩</t>
  </si>
  <si>
    <t>白草塬总堡村委会</t>
  </si>
  <si>
    <t>发展高标准管道灌溉面积7500亩</t>
  </si>
  <si>
    <t>白草塬窟陀村委会</t>
  </si>
  <si>
    <t>发展高标准管道灌溉面积2500亩</t>
  </si>
  <si>
    <t>白塬树儿王村委会</t>
  </si>
  <si>
    <t>发展高标准管道灌溉面积2000亩</t>
  </si>
  <si>
    <t>郭城驮营村委会</t>
  </si>
  <si>
    <t>发展高标准管道灌溉面积1500亩</t>
  </si>
  <si>
    <t>会宁县祖厉河城区段综合治理一期工程</t>
  </si>
  <si>
    <t>会宁县祖厉河城区段综合治理领导小组办公室</t>
  </si>
  <si>
    <t>柴门镇</t>
  </si>
  <si>
    <t>综合治理河道4.5公里。</t>
  </si>
  <si>
    <t>30</t>
  </si>
  <si>
    <t>会宁县祖厉河河道管理所</t>
  </si>
  <si>
    <t>南部农村饮水安全供水工程</t>
  </si>
  <si>
    <t>埋设供水管道892.88km，建各类闸阀井5366座。</t>
  </si>
  <si>
    <t>甘沟吉酉农村饮水安全工程</t>
  </si>
  <si>
    <t>建成容积200m3清水池1座，中途加压泵站2座，泵站前池2座</t>
  </si>
  <si>
    <t>会宁县甘沟驿农村饮水供水工程管理所</t>
  </si>
  <si>
    <t>大沟黄集、通安农村饮水安全工程</t>
  </si>
  <si>
    <t>建成容积50m3的高位水池6座，中途加压泵站1座，泵站前池1座</t>
  </si>
  <si>
    <t>汉岔农村饮水安全供水工程</t>
  </si>
  <si>
    <t>汉家岔镇</t>
  </si>
  <si>
    <t>完成配水支管总长度94.771km，</t>
  </si>
  <si>
    <t>会宁县汉家岔镇人民政府</t>
  </si>
  <si>
    <t xml:space="preserve"> 白塬农村饮水安全供水工程</t>
  </si>
  <si>
    <t>白草塬镇</t>
  </si>
  <si>
    <t>完成配水支管总长度198.563km</t>
  </si>
  <si>
    <t>土高山农村饮水安全供水工程</t>
  </si>
  <si>
    <t>土高山乡</t>
  </si>
  <si>
    <t>完成配水支管总长度56.279km</t>
  </si>
  <si>
    <t>会宁县土高山乡人民政府</t>
  </si>
  <si>
    <t>刘寨农村饮水安全供水工程</t>
  </si>
  <si>
    <t>刘家寨子镇</t>
  </si>
  <si>
    <t>完成配水支管总长度567.3km</t>
  </si>
  <si>
    <t>会宁县刘家寨子镇人民政府</t>
  </si>
  <si>
    <t>2014年规模化高效节水</t>
  </si>
  <si>
    <t>会宁县郭城镇人民政府</t>
  </si>
  <si>
    <t>郭城小羊营村</t>
  </si>
  <si>
    <t>发展高标准管道灌溉面积1200亩</t>
  </si>
  <si>
    <t>郭城小羊营村委会</t>
  </si>
  <si>
    <t>河畔两迎水村</t>
  </si>
  <si>
    <t>河畔两迎水村委会</t>
  </si>
  <si>
    <t>会宁县头寨镇人民政府</t>
  </si>
  <si>
    <t>头寨成牟村</t>
  </si>
  <si>
    <t>发展高标准管道灌溉面积1000亩</t>
  </si>
  <si>
    <t>头寨成牟村委会</t>
  </si>
  <si>
    <t>白塬二百户村</t>
  </si>
  <si>
    <t>发展高标准管道灌溉面积7400亩</t>
  </si>
  <si>
    <t>白塬二百户村委会</t>
  </si>
  <si>
    <t>会宁县中川镇人民政府</t>
  </si>
  <si>
    <t>中川梁堡村</t>
  </si>
  <si>
    <t>发展蔬菜滴灌面积1500亩</t>
  </si>
  <si>
    <t>中川梁堡村委会</t>
  </si>
  <si>
    <t>2014年高效节水及灌溉项目</t>
  </si>
  <si>
    <t>会宁县太平店镇人民政府</t>
  </si>
  <si>
    <t>太平店镇大山川村</t>
  </si>
  <si>
    <t>发展蔬菜滴灌面积1000亩</t>
  </si>
  <si>
    <t>太平店镇大山川村委会</t>
  </si>
  <si>
    <t>太平店镇万坪村</t>
  </si>
  <si>
    <t>太平店镇万坪村委会</t>
  </si>
  <si>
    <t>会宁县头寨镇镇人民政府</t>
  </si>
  <si>
    <t>头寨镇牛河果树</t>
  </si>
  <si>
    <t>发展果树滴灌面积2000亩</t>
  </si>
  <si>
    <t>头寨镇牛河果树委会</t>
  </si>
  <si>
    <t>头寨子镇成牟村</t>
  </si>
  <si>
    <t>发展高标准管道灌溉面积3000亩</t>
  </si>
  <si>
    <t>头寨子镇成牟村委会</t>
  </si>
  <si>
    <t>中川乡梁堡村</t>
  </si>
  <si>
    <t>发展蔬菜滴灌面积1000亩，</t>
  </si>
  <si>
    <t>中川乡梁堡村委会</t>
  </si>
  <si>
    <t>郭城驿镇新坪村</t>
  </si>
  <si>
    <t>发展果树滴灌面积1000亩</t>
  </si>
  <si>
    <t>郭城驿镇新坪村委会</t>
  </si>
  <si>
    <t>郭城驿镇驮营村</t>
  </si>
  <si>
    <t>郭城驿镇驮营村委会</t>
  </si>
  <si>
    <t>郭城驿镇郭城村</t>
  </si>
  <si>
    <t>郭城驿镇郭城村委会</t>
  </si>
  <si>
    <t>甘沟驿镇田坪村</t>
  </si>
  <si>
    <t>甘沟驿镇田坪村委会</t>
  </si>
  <si>
    <t>会宁县柴家门镇人民政府</t>
  </si>
  <si>
    <t>柴家门乡柴门村</t>
  </si>
  <si>
    <t>柴家门乡柴门村委会</t>
  </si>
  <si>
    <t>2015年小型农田水利设施建设项目</t>
  </si>
  <si>
    <t>树儿王村</t>
  </si>
  <si>
    <t>发展管道灌溉面积6600亩</t>
  </si>
  <si>
    <t>白草塬镇树儿王村委会</t>
  </si>
  <si>
    <t>总堡村</t>
  </si>
  <si>
    <t>发展管道灌溉面积5200亩</t>
  </si>
  <si>
    <t>白草塬镇总堡村委会</t>
  </si>
  <si>
    <t>九百户村</t>
  </si>
  <si>
    <t>发展管道灌溉面积2200亩</t>
  </si>
  <si>
    <t>白草塬镇九百户村委会</t>
  </si>
  <si>
    <t>冯堡村</t>
  </si>
  <si>
    <t>发展管道灌溉面积3000亩</t>
  </si>
  <si>
    <t>河畔镇冯堡村委会</t>
  </si>
  <si>
    <t>会宁县头寨子镇人民政府</t>
  </si>
  <si>
    <t>成牟堡村</t>
  </si>
  <si>
    <t>发展滴灌面积3800亩</t>
  </si>
  <si>
    <t>头寨子镇成牟堡村委会</t>
  </si>
  <si>
    <t>2014年抗旱规划引调提水工程项目</t>
  </si>
  <si>
    <t>会宁县山洪灾害治理项目建设领导小组办公室</t>
  </si>
  <si>
    <t>草滩镇</t>
  </si>
  <si>
    <t>断岘</t>
  </si>
  <si>
    <t>新建4.0万m3调蓄池1座。</t>
  </si>
  <si>
    <t>会宁县草滩镇人民政府</t>
  </si>
  <si>
    <t>河畔镇</t>
  </si>
  <si>
    <t>河畔</t>
  </si>
  <si>
    <t>新建6.5万m3调蓄池1座。</t>
  </si>
  <si>
    <t>白塬镇</t>
  </si>
  <si>
    <t>窟沱</t>
  </si>
  <si>
    <t>新建5.5万m3调蓄池1座。</t>
  </si>
  <si>
    <t>会宁县白塬镇人民政府</t>
  </si>
  <si>
    <t>二十铺</t>
  </si>
  <si>
    <t>新建5.0万m3调蓄池1座。</t>
  </si>
  <si>
    <t>会宁县柴门镇人民政府</t>
  </si>
  <si>
    <t>2015年抗旱规划引调提水工程项目</t>
  </si>
  <si>
    <t>新建5000m3蓄水池一座</t>
  </si>
  <si>
    <t>侯川镇</t>
  </si>
  <si>
    <t>新建6000m3蓄水池一座</t>
  </si>
  <si>
    <t>会宁县侯川镇人民政府</t>
  </si>
  <si>
    <t>新建4.2万m3蓄水池一座</t>
  </si>
  <si>
    <t>会宁县米峡水库除险加固工程</t>
  </si>
  <si>
    <t>老鸦村</t>
  </si>
  <si>
    <t>对米峡水库进行除险加固</t>
  </si>
  <si>
    <t>2016年精准扶贫农村饮水安全工程</t>
  </si>
  <si>
    <t>埋设配水支管74120米，配水分支管30446米，配水管97500米，</t>
  </si>
  <si>
    <t>翟家所镇</t>
  </si>
  <si>
    <t xml:space="preserve">
新建200立方米高位蓄水池1座，埋设配水支管21071米，配水分支管9212米，配水管16800米，其中Dn90UPVC管18854米、Dn50UPVC管2220米、Dn32PE管25212米，建各类阀井199座。</t>
  </si>
  <si>
    <t>会宁县翟家所镇人民政府</t>
  </si>
  <si>
    <t xml:space="preserve">
埋设配水支管29677米，配水分支管12014米，配水管34470米，建各类阀井329座，跨沟、路工程3处。</t>
  </si>
  <si>
    <t>2016年高效节水项目</t>
  </si>
  <si>
    <t>河畔镇中滩村</t>
  </si>
  <si>
    <t>发展高效节水灌溉面积0.1万亩</t>
  </si>
  <si>
    <t>河畔镇中滩村委会</t>
  </si>
  <si>
    <t>河畔镇车川村</t>
  </si>
  <si>
    <t>发展高效节水灌溉面积0.48万亩</t>
  </si>
  <si>
    <t>河畔镇车川村委会</t>
  </si>
  <si>
    <t>会宁县白草塬人民政府</t>
  </si>
  <si>
    <t>白草塬九百户村</t>
  </si>
  <si>
    <t>发展高效节水灌溉面积0.49万亩</t>
  </si>
  <si>
    <t>白草塬总堡村</t>
  </si>
  <si>
    <t>发展高效节水灌溉面积0.28万亩</t>
  </si>
  <si>
    <t>白草塬窟沱村</t>
  </si>
  <si>
    <t>发展高效节水灌溉面积0.46万亩</t>
  </si>
  <si>
    <t>白草塬窟沱村委会</t>
  </si>
  <si>
    <t>白草塬景庄村</t>
  </si>
  <si>
    <t>发展高效节水灌溉面积0.17万亩</t>
  </si>
  <si>
    <t>白草塬景庄村委会</t>
  </si>
  <si>
    <t>白草塬树王村</t>
  </si>
  <si>
    <t>发展高效节水灌溉面积0.19万亩</t>
  </si>
  <si>
    <t>白草塬树王村委会</t>
  </si>
  <si>
    <t>白草塬北刘村</t>
  </si>
  <si>
    <t>发展高效节水灌溉面积0.53万亩</t>
  </si>
  <si>
    <t>白草塬北刘村委会</t>
  </si>
  <si>
    <t>会宁县头寨子人民政府</t>
  </si>
  <si>
    <t>头寨子成牟村</t>
  </si>
  <si>
    <t>头寨子成牟村委会</t>
  </si>
  <si>
    <t>会宁县郭城驿人民政府</t>
  </si>
  <si>
    <t>郭城驿小羊营村</t>
  </si>
  <si>
    <t>郭城驿小羊营村委会</t>
  </si>
  <si>
    <t>2016年抗旱规划引调提水工程项目</t>
  </si>
  <si>
    <t>会宁县抗旱防汛办公室</t>
  </si>
  <si>
    <t>新建引水管道长70m，修建5000m³调蓄水池工程，输水管工程1305m，各类闸阀井6座。</t>
  </si>
  <si>
    <t>韩家集镇</t>
  </si>
  <si>
    <t>新建引水管道长1500m，修建5000 m3蓄水池1座，输水管道长808m，修建各类闸阀井6座。</t>
  </si>
  <si>
    <t>会宁县韩家集镇人民政府</t>
  </si>
  <si>
    <t>新庄镇</t>
  </si>
  <si>
    <t>修建农用井成孔140m,农用井成孔花岗岩120m，100m3蓄水池1座，1000m³蓄水池工程1座，闸门井（D=1.4）6座，集中供水房1座，各类检查井、排气井40座。</t>
  </si>
  <si>
    <t>会宁县新庄镇人民政府</t>
  </si>
  <si>
    <t>会宁县2016年焦家河综合治理工程</t>
  </si>
  <si>
    <t>治理河道长度为2.1km。</t>
  </si>
  <si>
    <t>会宁县祖厉河城区段综合治理二期工程</t>
  </si>
  <si>
    <t>综合治理河道4.4公里，新修复合式堤防8.8公里，橡胶坝5座，排水泵房5座。会宁县电子桥桥梁工程、康家河桥桥梁工程架设跨祖厉河桥梁两座。绿化总面积59840m2，绿化种植面积56903.46m2 座。</t>
  </si>
  <si>
    <t>会宁县岗河沟侯家川段山洪沟防洪治理工程</t>
  </si>
  <si>
    <t>侯川</t>
  </si>
  <si>
    <t>治理沟道8.34公里</t>
  </si>
  <si>
    <t>会宁县甘沟水厂农村饮水安全巩固提升工程</t>
  </si>
  <si>
    <t>甘沟调蓄水池进水管改造、院内硬化、蓄水池维修、进场道路硬化，埋设供水干管83191.6米，新建各类阀井203座，新建高位水池17座，新建中途加压泵站1座，新建取水泵房1座，更换水泵12台套。</t>
  </si>
  <si>
    <t>四房吴镇</t>
  </si>
  <si>
    <t>埋设管道100855米，新建各类阀井173座。</t>
  </si>
  <si>
    <t>会宁县四房吴镇人民政府</t>
  </si>
  <si>
    <t>埋设管道95180米，新建各类阀井65座。</t>
  </si>
  <si>
    <t>埋设管道79820米，新建各类阀井89座。</t>
  </si>
  <si>
    <t>八里湾乡</t>
  </si>
  <si>
    <t>埋设管道46500米，新建各类阀井97座。</t>
  </si>
  <si>
    <t>会宁县八里湾乡人民政府</t>
  </si>
  <si>
    <t>平头川镇</t>
  </si>
  <si>
    <t>埋设管道34000米，新建各类阀井94座。</t>
  </si>
  <si>
    <t>会宁县平头川镇人民政府</t>
  </si>
  <si>
    <t>老君坡镇</t>
  </si>
  <si>
    <t>埋设管道43231米，新建各类阀井115座。</t>
  </si>
  <si>
    <t>会宁县老君坡镇人民政府</t>
  </si>
  <si>
    <t>埋设管道121519米，新建各类阀井252座.跨油路防护工程3㎥。</t>
  </si>
  <si>
    <t>埋设管道106987.64米，新建各类阀井233座
跨油路防护工程197.26㎥。</t>
  </si>
  <si>
    <t>会宁县会师镇人民政府</t>
  </si>
  <si>
    <t>柴家门镇</t>
  </si>
  <si>
    <t>埋设管道120846米，新建各类阀井223座。</t>
  </si>
  <si>
    <t>会宁县南部片区脱贫攻坚农村饮水安全巩固提升工程</t>
  </si>
  <si>
    <t>党家岘乡</t>
  </si>
  <si>
    <t>埋设管道22831米，新建各类阀井51座</t>
  </si>
  <si>
    <t>会宁县党家岘乡人民政府</t>
  </si>
  <si>
    <t>侯家川镇</t>
  </si>
  <si>
    <t>埋设管道34800米，新建各类阀井132座</t>
  </si>
  <si>
    <t>会宁县侯家川镇人民政府</t>
  </si>
  <si>
    <t>新建500m³高位水池5座，高位调蓄水池设备31套，数据服务器工作站、加压泵站</t>
  </si>
  <si>
    <t>杨崖集镇</t>
  </si>
  <si>
    <t>埋设管道69896米，新建各类阀井160座。</t>
  </si>
  <si>
    <t>会宁县杨崖集镇人民政府</t>
  </si>
  <si>
    <t>太平店镇</t>
  </si>
  <si>
    <t>埋设管道66448米，新建各类阀井131座。</t>
  </si>
  <si>
    <t>新添堡乡</t>
  </si>
  <si>
    <t>埋设管道110800米，新建各类阀井235座。</t>
  </si>
  <si>
    <t>会宁县新添堡乡人民政府</t>
  </si>
  <si>
    <t>埋设管道29100米,新建各类阀井51座。</t>
  </si>
  <si>
    <t>丁家沟镇</t>
  </si>
  <si>
    <t>埋设管道88280米，新建各类阀井234座。</t>
  </si>
  <si>
    <t>会宁县丁家沟镇人民政府</t>
  </si>
  <si>
    <t>会宁县2018年“五小水利”项目</t>
  </si>
  <si>
    <t>南十村</t>
  </si>
  <si>
    <t>新建机电井1眼</t>
  </si>
  <si>
    <t>会宁县会师镇人民政府南十村委会</t>
  </si>
  <si>
    <t>线川村</t>
  </si>
  <si>
    <t>新建机电井管理房1座，机电井1眼，闸阀井1座，新建塘坝2处，配套蓄水池进水管检查井2座，蓄水池集水坑2座。</t>
  </si>
  <si>
    <t>会宁县丁家沟镇人民政府线川村委会</t>
  </si>
  <si>
    <t>会宁县新塬镇人民政府</t>
  </si>
  <si>
    <t>河坝村</t>
  </si>
  <si>
    <t>新建机电井管理房1座，机电井1眼，闸阀井1座。</t>
  </si>
  <si>
    <t>会宁县新塬镇人民政府河坝村委会</t>
  </si>
  <si>
    <t>老庄村</t>
  </si>
  <si>
    <t>新建机电井管理房1座，机电井1眼，闸阀井1座。新建塘坝1处，配套泄水槽1座，消力池1座。</t>
  </si>
  <si>
    <t>会宁县新塬镇人民政府老庄村委会</t>
  </si>
  <si>
    <t>新建加压泵站1座，安装机电设备2台套，100m3前池1座，围墙77.5m，消力池2座，闸阀井1座。新建塘坝1处，配套泄水槽1座，消力池1座。</t>
  </si>
  <si>
    <t>会宁县中川镇人民政府大墩</t>
  </si>
  <si>
    <t>富岔村</t>
  </si>
  <si>
    <t>新建塘坝1处，配套泄水槽1座，消力池1座。</t>
  </si>
  <si>
    <t>会宁县八里湾乡人民政府富岔村委会</t>
  </si>
  <si>
    <t>百户村</t>
  </si>
  <si>
    <t>会宁县八里湾乡人民政府百户村委会</t>
  </si>
  <si>
    <t>会宁县汉岔镇人民政府</t>
  </si>
  <si>
    <t>王马山村</t>
  </si>
  <si>
    <t>新建塘坝1处</t>
  </si>
  <si>
    <t>会宁县汉岔镇人民政府王马山村委会</t>
  </si>
  <si>
    <t>会宁县党家岘镇人民政府</t>
  </si>
  <si>
    <t>党家岘村</t>
  </si>
  <si>
    <t>会宁县党家岘镇人民政府党家岘村委会</t>
  </si>
  <si>
    <t>厍曲村</t>
  </si>
  <si>
    <t>会宁县大沟镇人民政府厍曲村委会</t>
  </si>
  <si>
    <t>会宁县2018年高效节水灌溉项目</t>
  </si>
  <si>
    <t>发展高效节水灌溉面积0.2万亩</t>
  </si>
  <si>
    <t>发展高效节水灌溉面积1.2万亩</t>
  </si>
  <si>
    <t>发展高效节水灌溉面积0.05万亩</t>
  </si>
  <si>
    <t>会宁县土门岘镇人民政府</t>
  </si>
  <si>
    <t>发展高效节水灌溉面积0.25万亩</t>
  </si>
  <si>
    <t>发展高效节水灌溉面积0.11万亩</t>
  </si>
  <si>
    <t>发展高效节水灌溉面积0.13万亩</t>
  </si>
  <si>
    <t>会宁县汉家岔镇滴灌工程</t>
  </si>
  <si>
    <t>发展高效节水灌溉面积0.03亩</t>
  </si>
  <si>
    <t>大沟镇安全饮水建设工程</t>
  </si>
  <si>
    <t>水务局</t>
  </si>
  <si>
    <t>为全镇2000户贫困户建设自来水入户井、安装水表、埋设管线等自来水入户设施，</t>
  </si>
  <si>
    <t>杨集镇中药材基础设施防洪治理工程</t>
  </si>
  <si>
    <t>杨集镇</t>
  </si>
  <si>
    <t>田家岔沟杨崖集镇中药材产业园区段防洪治理</t>
  </si>
  <si>
    <t>2019年6月</t>
  </si>
  <si>
    <t>汉岔镇惠民养殖合作社蓄水池建设工程</t>
  </si>
  <si>
    <t>汉岔镇</t>
  </si>
  <si>
    <t>在汉家岔镇花岔村、王马山村、大庄村、细岔村、汉岔村、阴山村、双庙村、荆坪村、塔岔村等9个惠民种养殖合作社新建100m³蓄水池9座，每座7万元。</t>
  </si>
  <si>
    <t>2019年11月</t>
  </si>
  <si>
    <t>会宁县2018-2020年脱贫攻坚农村饮水安全巩固提升工程（新增）水厂改造及管网延伸项目工程</t>
  </si>
  <si>
    <t>各乡镇</t>
  </si>
  <si>
    <t>埋设管道18530米，新建各类阀井52座。</t>
  </si>
  <si>
    <t>甘沟农村饮水供水工程管理所</t>
  </si>
  <si>
    <t>甘沟己酉更换水泵6台套，配电柜3面；新建蓄水池5座，购买承重井盖300个，新建蓄水池控制阀井87座；八里分干埋设管道15671米，新建各类阀井44座，八里泵站更换水泵电机4台套，更换变压器1台套。维修高位水池及围栏安装113座。</t>
  </si>
  <si>
    <t>埋设管道9500米，新建各类阀井26座。</t>
  </si>
  <si>
    <t>埋设管道30750米，新建各类阀井122座。</t>
  </si>
  <si>
    <t>会宁引洮工程建设管理局河坪管理所</t>
  </si>
  <si>
    <t>新建500m³蓄水池1座，新建100m³蓄水池1座。</t>
  </si>
  <si>
    <t>埋设管道27419米，新建各类阀井65座。</t>
  </si>
  <si>
    <t>南部农村饮水供水管理所</t>
  </si>
  <si>
    <t>南部农村人饮水源置换埋设管道2200米，新建各类阀井5座；南部水厂30万m³水库水源地防治规范化建设，进坝道路硬化、水库标识牌等；水源地防治建设围栏1750米；南部水厂、泵站院内及防水，内外墙维修，更换水泵7台，更换电机9台；长征南部管线改造埋设管道10000米，新建各类阀井16座。</t>
  </si>
  <si>
    <t>头寨子镇</t>
  </si>
  <si>
    <t>埋设管道47265米，新建各类阀井178座。</t>
  </si>
  <si>
    <t>埋设管道20800米，新建各类阀井71座。</t>
  </si>
  <si>
    <t>土门岘镇</t>
  </si>
  <si>
    <t>埋设管道42858米，新建各类阀井93座。</t>
  </si>
  <si>
    <t>新塬镇</t>
  </si>
  <si>
    <t>埋设管道197607米，新建各类阀井469座。</t>
  </si>
  <si>
    <t>埋设管道24500米，新建各类阀井87座。</t>
  </si>
  <si>
    <t>会宁县生态产业配套及水源工程</t>
  </si>
  <si>
    <t>新塬镇老庄村蓄水池</t>
  </si>
  <si>
    <t>车川村</t>
  </si>
  <si>
    <t>河畔镇车川村关河社蓄水池</t>
  </si>
  <si>
    <t>河畔镇车川慢牛坡社蓄水池</t>
  </si>
  <si>
    <t>河畔镇车川村车川社蓄水池</t>
  </si>
  <si>
    <t>二塬村</t>
  </si>
  <si>
    <t>刘家寨子镇二塬村蓄水池</t>
  </si>
  <si>
    <t>麦李村</t>
  </si>
  <si>
    <t>草滩镇麦李村蓄水池</t>
  </si>
  <si>
    <t>李寨村</t>
  </si>
  <si>
    <t>刘家寨子镇李寨村蓄水池</t>
  </si>
  <si>
    <t>新塬村</t>
  </si>
  <si>
    <t>新塬镇新塬村蓄水池</t>
  </si>
  <si>
    <t>刘沟村</t>
  </si>
  <si>
    <t>大沟镇刘沟村蓄水池</t>
  </si>
  <si>
    <t>土门岘</t>
  </si>
  <si>
    <t>苏堡村</t>
  </si>
  <si>
    <t>土门岘镇苏堡蓄水池</t>
  </si>
  <si>
    <t>新塬镇老庄村截水坝</t>
  </si>
  <si>
    <t>何门村</t>
  </si>
  <si>
    <t>柴家门镇何门村蓄水池</t>
  </si>
  <si>
    <t>树王村</t>
  </si>
  <si>
    <t>白草塬镇树王村蓄水池</t>
  </si>
  <si>
    <t>中滩村</t>
  </si>
  <si>
    <t>河畔镇中滩村蓄水池</t>
  </si>
  <si>
    <t>河畔镇冯堡村蓄水池</t>
  </si>
  <si>
    <t>两迎水村</t>
  </si>
  <si>
    <t>河畔两迎水村苟家铺社蓄水池</t>
  </si>
  <si>
    <t>乡镇村</t>
  </si>
  <si>
    <t>郭城抗旱应急水源工程</t>
  </si>
  <si>
    <t>赵岔村</t>
  </si>
  <si>
    <t>汉岔镇赵岔村蓄水池</t>
  </si>
  <si>
    <t>二百户村</t>
  </si>
  <si>
    <t>白草塬镇二百户村蓄水池</t>
  </si>
  <si>
    <t>厍弆村</t>
  </si>
  <si>
    <t>大沟镇厍弆村蓄水池</t>
  </si>
  <si>
    <t>袁坪村</t>
  </si>
  <si>
    <t>韩家集镇袁坪袁咀管道</t>
  </si>
  <si>
    <t>四房吴镇蓄水池</t>
  </si>
  <si>
    <t>六十铺村</t>
  </si>
  <si>
    <t>甘沟驿镇六十铺李家坡蓄水池</t>
  </si>
  <si>
    <t>郭城驿镇蓄水池</t>
  </si>
  <si>
    <t>韩家集</t>
  </si>
  <si>
    <t>袁咀村</t>
  </si>
  <si>
    <t>韩家集袁咀村蓄水池</t>
  </si>
  <si>
    <t>中川镇蓄水池建设</t>
  </si>
  <si>
    <t>会宁县中川集镇人民政府</t>
  </si>
  <si>
    <t>2019年高效节水灌溉项目</t>
  </si>
  <si>
    <t>发展高效节水灌溉面积2250亩</t>
  </si>
  <si>
    <t>发展高效节水灌溉面积2100亩</t>
  </si>
  <si>
    <t>发展高效节水灌溉面积3300亩</t>
  </si>
  <si>
    <t>会宁县刘寨镇人民政府</t>
  </si>
  <si>
    <t>发展高效节水灌溉面积2000亩</t>
  </si>
  <si>
    <t>发展高效节水灌溉面积2800亩</t>
  </si>
  <si>
    <t>会宁县甘沟镇人民政府</t>
  </si>
  <si>
    <t>发展高效节水灌溉面积5800亩</t>
  </si>
  <si>
    <t>发展高效节水灌溉面积1300亩</t>
  </si>
  <si>
    <t>会宁县土门镇人民政府</t>
  </si>
  <si>
    <t>发展高效节水灌溉面积1350亩</t>
  </si>
  <si>
    <t>发展高效节水灌溉面积700亩</t>
  </si>
  <si>
    <t>发展高效节水灌溉面积300亩</t>
  </si>
  <si>
    <t>会宁县四房镇人民政府</t>
  </si>
  <si>
    <t>发展高效节水灌溉面积1000亩</t>
  </si>
  <si>
    <t>会宁县丁沟镇人民政府</t>
  </si>
  <si>
    <t>会宁县甘沟驿镇水库工程</t>
  </si>
  <si>
    <r>
      <rPr>
        <sz val="9"/>
        <color theme="1"/>
        <rFont val="宋体"/>
        <charset val="134"/>
      </rPr>
      <t>新建注入式水库1座，总库容92万m</t>
    </r>
    <r>
      <rPr>
        <vertAlign val="superscript"/>
        <sz val="9"/>
        <color theme="1"/>
        <rFont val="宋体"/>
        <charset val="134"/>
      </rPr>
      <t>3</t>
    </r>
  </si>
  <si>
    <t>汉家岔镇塔岔村蓄水池配套工程</t>
  </si>
  <si>
    <t>配套500立方米蓄水池1座及供水管线。</t>
  </si>
  <si>
    <t>2020年9月</t>
  </si>
  <si>
    <t>会宁县2018-2020年脱贫攻坚农村饮水安全巩固提升工程（新增）集中取水点项目</t>
  </si>
  <si>
    <t>新建集中供水房4座，埋设管道1140米。</t>
  </si>
  <si>
    <t>新建集中供水房3座，埋设管道205米。</t>
  </si>
  <si>
    <t>新建集中供水房5座，埋设管道92米。</t>
  </si>
  <si>
    <t>新建集中供水房4座，埋设管道305米。</t>
  </si>
  <si>
    <t>新建集中供水房3座，埋设管道115米。</t>
  </si>
  <si>
    <t>新建集中供水房3座，埋设管道573米。</t>
  </si>
  <si>
    <t>老君坡乡</t>
  </si>
  <si>
    <t>新建集中供水房19座，埋设管道4636米。</t>
  </si>
  <si>
    <t>会宁县老君坡乡</t>
  </si>
  <si>
    <t>新建集中供水房3座，埋设管道672米。</t>
  </si>
  <si>
    <t>新建集中供水房7座，埋设管道1185米。</t>
  </si>
  <si>
    <t>新建集中供水房10座，埋设管道224米。</t>
  </si>
  <si>
    <t>新建集中供水房10座，埋设管道911米。</t>
  </si>
  <si>
    <t>新建集中供水房9座，埋设管道6172米。</t>
  </si>
  <si>
    <t>新建集中供水房6座，埋设管道387米。</t>
  </si>
  <si>
    <t>新建集中供水房12座，埋设管道301米。</t>
  </si>
  <si>
    <t>新建集中供水房14座，埋设管道436米。</t>
  </si>
  <si>
    <t>新建集中供水房17座，埋设管道778米。</t>
  </si>
  <si>
    <t>新建集中供水房19座，埋设管道324米。</t>
  </si>
  <si>
    <t>会宁县2018-2020年脱贫攻坚农村饮水安全巩固提升工程（新增）水毁维修及入户改造项目</t>
  </si>
  <si>
    <t xml:space="preserve"> 新建蓄水池12座，改造供水管道6083米，新建各类阀井98座，埋设管道17567米，改造自来水入户工程714户，修复填埋水毁管道9682米，甘沟水厂蓄水池围栏改造4902㎡，坝顶道路硬化及格构梁维修，水厂泵房、管理楼及净水间采暖改造，新建720㎡仓库1座，水厂亮化改造，甘沟水厂东部供水干管跨沟保护等，栽植各类苗木4383株，完成绿化面积12339.5㎡。</t>
  </si>
  <si>
    <t>甘沟驿农村供水工程管理所</t>
  </si>
  <si>
    <t>修复填埋水毁管道2798米，新建各类阀井16座。改造自来水入户工程915户</t>
  </si>
  <si>
    <t>修复填埋水毁管道593米，新建各类阀井9座，改造自来水入户工程467户</t>
  </si>
  <si>
    <t>修复填埋水毁管道8094米，新建各类阀井43座，改造自来水入户工程2060户</t>
  </si>
  <si>
    <t>新建蓄水池5座，新建各类阀井44座，埋设管道8870米；侯家川镇王家店改造供水干管5800米，更换水泵电机11台套，侯川高位水池维修等。</t>
  </si>
  <si>
    <t>南部农村供水管理所</t>
  </si>
  <si>
    <t>修复填埋水毁管道4155米，新建各类阀井16座</t>
  </si>
  <si>
    <t>修复填埋水毁管道4122米，新建各类阀井16座</t>
  </si>
  <si>
    <t>修复填埋水毁管道2698米，新建各类阀井10座</t>
  </si>
  <si>
    <t>修复填埋水毁管道1981米，新建各类阀井7座</t>
  </si>
  <si>
    <t>修复填埋水毁管道2031米，新建各类阀井9座</t>
  </si>
  <si>
    <t>修复填埋水毁管道1608米，新建各类阀井8座</t>
  </si>
  <si>
    <t>修复填埋水毁管道7668米，新建各类阀井36座</t>
  </si>
  <si>
    <t>修复填埋水毁管道7590米，新建各类阀井36座</t>
  </si>
  <si>
    <t>修复填埋水毁管道5521米，新建各类阀井26座</t>
  </si>
  <si>
    <t>修复填埋水毁管道317米，新建各类阀井2座</t>
  </si>
  <si>
    <t>修复填埋水毁管道4805米</t>
  </si>
  <si>
    <t>修复填埋水毁管道92米</t>
  </si>
  <si>
    <t>修复填埋水毁管道2895米，新建各类阀井19座</t>
  </si>
  <si>
    <t>修复填埋水毁管道2425米，新建各类阀井10座</t>
  </si>
  <si>
    <t>修复填埋水毁管道409米，新建各类阀井2座</t>
  </si>
  <si>
    <t>修复填埋水毁管道5823米，新建各类阀井22座</t>
  </si>
  <si>
    <t>修复填埋水毁管道1221米，新建各类阀井8座</t>
  </si>
  <si>
    <t>修复填埋水毁管道1935米，新建各类阀井13座</t>
  </si>
  <si>
    <t>修复填埋水毁管道2029米，新建各类阀井14座</t>
  </si>
  <si>
    <t>会宁县甘沟驿农村饮水水毁不稳定管道改造工程</t>
  </si>
  <si>
    <t>主要对翟家所镇、柴家门镇、平头川镇3个镇由于水毁造成供水不稳定管网进行改造，改造管道长度3660米，新建管道井2座。</t>
  </si>
  <si>
    <t>会宁县南部水毁不稳定管网改造工程</t>
  </si>
  <si>
    <t>会宁县南部农村饮水工程管理所</t>
  </si>
  <si>
    <t>主要对杨集、中川、新添3个乡镇由于水毁造成供水不稳定管网改造，改造管道长度3180米，新建各类闸阀井1座。</t>
  </si>
  <si>
    <t>会宁县农村饮水安全工程冬季冻管改造项目</t>
  </si>
  <si>
    <t>改造埋设支管108600m</t>
  </si>
  <si>
    <t>改造埋设配水干管2850m，改造埋设支管57267m,新建各类阀井37座；</t>
  </si>
  <si>
    <t>埋设改造配水干管8131m，埋设改造支管3629m，新建各类阀井46座；</t>
  </si>
  <si>
    <t>改造埋设支管66098m，新建各类阀井383座；甘沟驿镇改造埋设支管27039m，新建各类阀井112座；</t>
  </si>
  <si>
    <t>改造埋设干管330m，改造埋设支管1435m</t>
  </si>
  <si>
    <t>改造埋设支管27039m，新建各类阀井112座</t>
  </si>
  <si>
    <t>改造埋设支管32885m，新建各类阀井178座；</t>
  </si>
  <si>
    <t>改造埋设支管12500m，新建各类阀井134座；</t>
  </si>
  <si>
    <t>改造埋设支管35319m，新建各类阀井107座</t>
  </si>
  <si>
    <t>会宁县平头川镇镇人民政府</t>
  </si>
  <si>
    <t>改造埋设支管22566m，新建各类阀井83座；</t>
  </si>
  <si>
    <t>改造埋设支管18774m，新建各类阀井97座；</t>
  </si>
  <si>
    <t>改造埋设干管985m，改造埋设支管30333m，新建各类阀井92座；</t>
  </si>
  <si>
    <t>改造埋设干管1699m，改造埋设支管7849m，新建各类阀井37座；</t>
  </si>
  <si>
    <t>改造埋设干管1000m，改造埋设支管500m，新建各类阀井4座；</t>
  </si>
  <si>
    <t>改造埋设支管18313m，新建各类阀井67座；</t>
  </si>
  <si>
    <t>改造埋设干管631m；</t>
  </si>
  <si>
    <t>改造埋设支管5000m，新建各类阀井10座；</t>
  </si>
  <si>
    <t>改造埋设干管6034m，改造埋设支管工程23997m，新建各类阀井41座；</t>
  </si>
  <si>
    <t>改造埋设支管7266m，新建各类阀井66座；</t>
  </si>
  <si>
    <t>改造埋设支管13984m，新建各类阀井49座；</t>
  </si>
  <si>
    <t>改造埋设支管1907m，新建各类阀井37座</t>
  </si>
  <si>
    <t xml:space="preserve"> 会宁县2020年中南部脱贫攻坚农村饮水安全提升改造工程</t>
  </si>
  <si>
    <t>埋设管道1537米，改造管道56184米，各类闸阀井219座，水泵电机4台套</t>
  </si>
  <si>
    <t>改造管道11462米，各类闸阀井85座</t>
  </si>
  <si>
    <t>改造管道15952米，各类闸阀井94座</t>
  </si>
  <si>
    <t>平头镇</t>
  </si>
  <si>
    <t>改造管道65283米，各类闸阀井205座</t>
  </si>
  <si>
    <t>会宁县平头镇人民政府</t>
  </si>
  <si>
    <t>改造管道35055米，各类闸阀井131座</t>
  </si>
  <si>
    <t>改造管道1685米</t>
  </si>
  <si>
    <t>南部农村饮水工程管理所</t>
  </si>
  <si>
    <t>改造管道21729米，各类闸阀井84座，减压池4座</t>
  </si>
  <si>
    <t>改造管道24702米，
 各类闸阀井100座，管道穿路1处</t>
  </si>
  <si>
    <t>改造管道4176米，各类闸阀井19座</t>
  </si>
  <si>
    <t>改造管道622米，减压池2座</t>
  </si>
  <si>
    <t>侯家川</t>
  </si>
  <si>
    <t>改造管道12658米，各类闸阀井74座，减压池1座</t>
  </si>
  <si>
    <t>改造管道9654米，各类闸阀井34座，减压池1座</t>
  </si>
  <si>
    <t>改造管道45091米，各类闸阀井307座</t>
  </si>
  <si>
    <t>改造管道8450米，各类闸阀井13座</t>
  </si>
  <si>
    <t>改造管道24098米，各类闸阀井50座</t>
  </si>
  <si>
    <t>改造管道8537米，各类闸阀井20座</t>
  </si>
  <si>
    <t>改造管道19669米，各类闸阀井142座</t>
  </si>
  <si>
    <t>改造管道48034米，各类闸阀井228座，减压池1座</t>
  </si>
  <si>
    <t>柴门镇西王村供水主管道改造项目</t>
  </si>
  <si>
    <t>对甘沟水厂柴家门镇西王主管道进行改造，埋设管道及检查井1座、分水井1座</t>
  </si>
  <si>
    <t>会宁县南部水厂处理设备改造项目</t>
  </si>
  <si>
    <t>对净水间一体式净化设备、加药系统及净水间排泥槽等附属构筑物进行改造</t>
  </si>
  <si>
    <t>会宁县甘沟水厂1#蓄水池塌陷漏泄应急处理修复工程</t>
  </si>
  <si>
    <t>1、蓄水池池堤修复；2、对损毁的DN355铸铁管进行修复；3、其他修复。</t>
  </si>
  <si>
    <t>会宁县甘沟驿供水工程管理所</t>
  </si>
  <si>
    <t>会宁县生态产业配套及水源二期工程</t>
  </si>
  <si>
    <t>寺寨村</t>
  </si>
  <si>
    <t>新庄塬镇寺寨蓄水池工程</t>
  </si>
  <si>
    <t>后所村</t>
  </si>
  <si>
    <t>新庄塬镇后所蓄水池工程</t>
  </si>
  <si>
    <t>土高山乡蓄水池工程</t>
  </si>
  <si>
    <t>会宁县土高乡人民政府</t>
  </si>
  <si>
    <t>草滩镇蓄水池工程</t>
  </si>
  <si>
    <t>杨崖集镇蓄水池工程</t>
  </si>
  <si>
    <t>杨集镇管道工程</t>
  </si>
  <si>
    <t>白草塬镇蓄水池改造工程</t>
  </si>
  <si>
    <t>新塬镇蓄水池工程</t>
  </si>
  <si>
    <t>丁家沟镇高位水池工程</t>
  </si>
  <si>
    <t>丁家沟镇加压泵站工程</t>
  </si>
  <si>
    <t>甘沟驿镇管道工程</t>
  </si>
  <si>
    <t>郭城驿镇管道工程</t>
  </si>
  <si>
    <t>土门岘镇管道工程</t>
  </si>
  <si>
    <t>刘家寨子镇管道工程</t>
  </si>
  <si>
    <t>白草塬二塬社工程</t>
  </si>
  <si>
    <t>郭城驿新坪工程</t>
  </si>
  <si>
    <t>2020年中南部农村供水管理能力提升项目</t>
  </si>
  <si>
    <t>甘沟水厂供水范围测控点数据接入、管道智能型侧漏仪、管道改造及流量计安装、监控设备安装等</t>
  </si>
  <si>
    <t>南部泵站远传电磁流量计、南部水厂供水范围测控点数据接入、泵站管网改造、展厅物理数字多媒体沙盘模型、云服务租赁及监测设备安装等</t>
  </si>
  <si>
    <t>会宁县南部农村供水管理所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</si>
</sst>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山丹各类项目区饮水不安全实施工程量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048192"/>
  <sheetViews>
    <sheetView tabSelected="1" zoomScale="65" zoomScaleNormal="65" workbookViewId="0">
      <pane ySplit="6" topLeftCell="A8" activePane="bottomLeft" state="frozen"/>
      <selection/>
      <selection pane="bottomLeft" activeCell="O10" sqref="O10"/>
    </sheetView>
  </sheetViews>
  <sheetFormatPr defaultColWidth="7.77777777777778" defaultRowHeight="12"/>
  <cols>
    <col min="1" max="1" width="8.4537037037037" style="6"/>
    <col min="2" max="2" width="20.2685185185185" style="6" customWidth="1"/>
    <col min="3" max="3" width="11.0925925925926" style="1" customWidth="1"/>
    <col min="4" max="4" width="7.77777777777778" style="1"/>
    <col min="5" max="5" width="7.46296296296296" style="7" customWidth="1"/>
    <col min="6" max="6" width="7.46296296296296" style="6" customWidth="1"/>
    <col min="7" max="7" width="26.1666666666667" style="6" customWidth="1"/>
    <col min="8" max="8" width="8.96296296296296" style="1" customWidth="1"/>
    <col min="9" max="9" width="10.7777777777778" style="1" customWidth="1"/>
    <col min="10" max="10" width="8.96296296296296" style="1" customWidth="1"/>
    <col min="11" max="11" width="11.2222222222222" style="6" customWidth="1"/>
    <col min="12" max="12" width="8.4537037037037" style="1" customWidth="1"/>
    <col min="13" max="13" width="7.28703703703704" style="1" customWidth="1"/>
    <col min="14" max="14" width="10.9444444444444" style="1" customWidth="1"/>
    <col min="15" max="15" width="8.41666666666667" style="1" customWidth="1"/>
    <col min="16" max="16" width="11.2777777777778" style="1" customWidth="1"/>
    <col min="17" max="17" width="11.287037037037" style="1" customWidth="1"/>
    <col min="18" max="18" width="13" style="1" customWidth="1"/>
    <col min="19" max="19" width="4.66666666666667" style="4" customWidth="1"/>
    <col min="20" max="20" width="4.96296296296296" style="1" customWidth="1"/>
    <col min="21" max="22" width="7.85185185185185" style="6" customWidth="1"/>
    <col min="23" max="24" width="6.37962962962963" style="1" customWidth="1"/>
    <col min="25" max="25" width="4.18518518518519" style="1" customWidth="1"/>
    <col min="26" max="26" width="7.77777777777778" style="1"/>
    <col min="27" max="27" width="10.6666666666667" style="1"/>
    <col min="28" max="16384" width="7.77777777777778" style="1"/>
  </cols>
  <sheetData>
    <row r="1" s="1" customFormat="1" ht="25.8" spans="1:41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8"/>
      <c r="L1" s="8"/>
      <c r="M1" s="16"/>
      <c r="N1" s="8"/>
      <c r="O1" s="8"/>
      <c r="P1" s="8"/>
      <c r="Q1" s="8"/>
      <c r="R1" s="8"/>
      <c r="S1" s="29"/>
      <c r="T1" s="9"/>
      <c r="U1" s="8"/>
      <c r="V1" s="30"/>
      <c r="W1" s="30"/>
      <c r="X1" s="8"/>
      <c r="Y1" s="16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="1" customFormat="1" spans="1:41">
      <c r="A2" s="6"/>
      <c r="B2" s="6"/>
      <c r="E2" s="7"/>
      <c r="F2" s="6"/>
      <c r="G2" s="7"/>
      <c r="K2" s="6"/>
      <c r="L2" s="6"/>
      <c r="M2" s="17"/>
      <c r="S2" s="31"/>
      <c r="T2" s="4"/>
      <c r="V2" s="6"/>
      <c r="W2" s="6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="2" customFormat="1" ht="66" customHeight="1" spans="1:4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/>
      <c r="G3" s="10" t="s">
        <v>6</v>
      </c>
      <c r="H3" s="10" t="s">
        <v>7</v>
      </c>
      <c r="I3" s="10" t="s">
        <v>8</v>
      </c>
      <c r="J3" s="18" t="s">
        <v>9</v>
      </c>
      <c r="K3" s="10" t="s">
        <v>10</v>
      </c>
      <c r="L3" s="10"/>
      <c r="M3" s="10"/>
      <c r="N3" s="10"/>
      <c r="O3" s="10"/>
      <c r="P3" s="10"/>
      <c r="Q3" s="10" t="s">
        <v>11</v>
      </c>
      <c r="R3" s="32" t="s">
        <v>12</v>
      </c>
      <c r="S3" s="10" t="s">
        <v>13</v>
      </c>
      <c r="T3" s="10" t="s">
        <v>14</v>
      </c>
      <c r="U3" s="10" t="s">
        <v>15</v>
      </c>
      <c r="V3" s="10" t="s">
        <v>16</v>
      </c>
      <c r="W3" s="10" t="s">
        <v>17</v>
      </c>
      <c r="X3" s="10" t="s">
        <v>18</v>
      </c>
      <c r="Y3" s="10" t="s">
        <v>19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8"/>
    </row>
    <row r="4" s="2" customFormat="1" ht="66" customHeight="1" spans="1:41">
      <c r="A4" s="10"/>
      <c r="B4" s="10"/>
      <c r="C4" s="10"/>
      <c r="D4" s="10"/>
      <c r="E4" s="10" t="s">
        <v>20</v>
      </c>
      <c r="F4" s="10" t="s">
        <v>21</v>
      </c>
      <c r="G4" s="10"/>
      <c r="H4" s="10"/>
      <c r="I4" s="10"/>
      <c r="J4" s="19"/>
      <c r="K4" s="10" t="s">
        <v>22</v>
      </c>
      <c r="L4" s="10" t="s">
        <v>23</v>
      </c>
      <c r="M4" s="10" t="s">
        <v>24</v>
      </c>
      <c r="N4" s="10" t="s">
        <v>25</v>
      </c>
      <c r="O4" s="10" t="s">
        <v>26</v>
      </c>
      <c r="P4" s="10" t="s">
        <v>27</v>
      </c>
      <c r="Q4" s="10"/>
      <c r="R4" s="32"/>
      <c r="S4" s="10"/>
      <c r="T4" s="10"/>
      <c r="U4" s="10"/>
      <c r="V4" s="10"/>
      <c r="W4" s="10"/>
      <c r="X4" s="10"/>
      <c r="Y4" s="10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8"/>
    </row>
    <row r="5" ht="35" customHeight="1" spans="1:25">
      <c r="A5" s="11" t="s">
        <v>28</v>
      </c>
      <c r="B5" s="11" t="s">
        <v>29</v>
      </c>
      <c r="C5" s="12"/>
      <c r="D5" s="12"/>
      <c r="E5" s="2"/>
      <c r="F5" s="5"/>
      <c r="G5" s="5"/>
      <c r="H5" s="12"/>
      <c r="I5" s="12"/>
      <c r="J5" s="12"/>
      <c r="K5" s="5">
        <f>SUM(K6:K273)</f>
        <v>132312.83</v>
      </c>
      <c r="L5" s="5">
        <f t="shared" ref="L5:R5" si="0">SUM(L6:L273)</f>
        <v>13779.16</v>
      </c>
      <c r="M5" s="5">
        <f t="shared" si="0"/>
        <v>4664.89</v>
      </c>
      <c r="N5" s="5">
        <f t="shared" si="0"/>
        <v>6665.78</v>
      </c>
      <c r="O5" s="5">
        <f t="shared" si="0"/>
        <v>10362.36</v>
      </c>
      <c r="P5" s="5">
        <f t="shared" si="0"/>
        <v>96840.64</v>
      </c>
      <c r="Q5" s="5">
        <f t="shared" si="0"/>
        <v>132312.83</v>
      </c>
      <c r="R5" s="5">
        <f t="shared" si="0"/>
        <v>132312.83</v>
      </c>
      <c r="S5" s="33"/>
      <c r="T5" s="12"/>
      <c r="U5" s="5"/>
      <c r="V5" s="5"/>
      <c r="W5" s="12"/>
      <c r="X5" s="12"/>
      <c r="Y5" s="12"/>
    </row>
    <row r="6" s="3" customFormat="1" ht="47" customHeight="1" spans="1:63">
      <c r="A6" s="11">
        <v>1</v>
      </c>
      <c r="B6" s="10" t="s">
        <v>30</v>
      </c>
      <c r="C6" s="10" t="s">
        <v>31</v>
      </c>
      <c r="D6" s="10" t="s">
        <v>32</v>
      </c>
      <c r="E6" s="10" t="s">
        <v>33</v>
      </c>
      <c r="F6" s="3" t="s">
        <v>34</v>
      </c>
      <c r="G6" s="10" t="s">
        <v>35</v>
      </c>
      <c r="H6" s="3">
        <v>2012</v>
      </c>
      <c r="I6" s="20">
        <v>42186</v>
      </c>
      <c r="J6" s="21" t="s">
        <v>36</v>
      </c>
      <c r="K6" s="22">
        <f t="shared" ref="K6:K69" si="1">P6+O6+L6+M6+N6</f>
        <v>94</v>
      </c>
      <c r="L6" s="22"/>
      <c r="M6" s="23"/>
      <c r="N6" s="23"/>
      <c r="O6" s="23"/>
      <c r="P6" s="23">
        <v>94</v>
      </c>
      <c r="Q6" s="23">
        <f t="shared" ref="Q6:Q69" si="2">K6</f>
        <v>94</v>
      </c>
      <c r="R6" s="23">
        <f t="shared" ref="R6:R69" si="3">Q6</f>
        <v>94</v>
      </c>
      <c r="S6" s="10" t="s">
        <v>37</v>
      </c>
      <c r="T6" s="10" t="s">
        <v>38</v>
      </c>
      <c r="U6" s="10" t="s">
        <v>39</v>
      </c>
      <c r="V6" s="10" t="s">
        <v>39</v>
      </c>
      <c r="Y6" s="3" t="s">
        <v>40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7"/>
    </row>
    <row r="7" s="3" customFormat="1" ht="26" customHeight="1" spans="1:63">
      <c r="A7" s="11">
        <v>2</v>
      </c>
      <c r="B7" s="10" t="s">
        <v>41</v>
      </c>
      <c r="C7" s="10" t="s">
        <v>42</v>
      </c>
      <c r="D7" s="10" t="s">
        <v>32</v>
      </c>
      <c r="E7" s="10" t="s">
        <v>43</v>
      </c>
      <c r="G7" s="10" t="s">
        <v>44</v>
      </c>
      <c r="H7" s="3">
        <v>2013</v>
      </c>
      <c r="I7" s="20">
        <v>41791</v>
      </c>
      <c r="J7" s="24" t="s">
        <v>45</v>
      </c>
      <c r="K7" s="22">
        <f t="shared" si="1"/>
        <v>160.31</v>
      </c>
      <c r="L7" s="22"/>
      <c r="M7" s="23"/>
      <c r="N7" s="23"/>
      <c r="O7" s="23"/>
      <c r="P7" s="25">
        <v>160.31</v>
      </c>
      <c r="Q7" s="23">
        <f t="shared" si="2"/>
        <v>160.31</v>
      </c>
      <c r="R7" s="23">
        <f t="shared" si="3"/>
        <v>160.31</v>
      </c>
      <c r="S7" s="10" t="s">
        <v>37</v>
      </c>
      <c r="T7" s="10" t="s">
        <v>38</v>
      </c>
      <c r="U7" s="10" t="s">
        <v>46</v>
      </c>
      <c r="V7" s="10" t="s">
        <v>46</v>
      </c>
      <c r="Y7" s="3" t="s">
        <v>40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7"/>
    </row>
    <row r="8" s="3" customFormat="1" ht="51" customHeight="1" spans="1:63">
      <c r="A8" s="11">
        <v>3</v>
      </c>
      <c r="B8" s="10" t="s">
        <v>41</v>
      </c>
      <c r="C8" s="10" t="s">
        <v>42</v>
      </c>
      <c r="D8" s="10" t="s">
        <v>32</v>
      </c>
      <c r="E8" s="10" t="s">
        <v>47</v>
      </c>
      <c r="G8" s="10" t="s">
        <v>48</v>
      </c>
      <c r="H8" s="3">
        <v>2013</v>
      </c>
      <c r="I8" s="20">
        <v>41791</v>
      </c>
      <c r="J8" s="24" t="s">
        <v>45</v>
      </c>
      <c r="K8" s="22">
        <f t="shared" si="1"/>
        <v>159.19</v>
      </c>
      <c r="L8" s="22"/>
      <c r="M8" s="23"/>
      <c r="N8" s="23"/>
      <c r="O8" s="23"/>
      <c r="P8" s="25">
        <v>159.19</v>
      </c>
      <c r="Q8" s="23">
        <f t="shared" si="2"/>
        <v>159.19</v>
      </c>
      <c r="R8" s="23">
        <f t="shared" si="3"/>
        <v>159.19</v>
      </c>
      <c r="S8" s="10" t="s">
        <v>37</v>
      </c>
      <c r="T8" s="10" t="s">
        <v>38</v>
      </c>
      <c r="U8" s="10" t="s">
        <v>49</v>
      </c>
      <c r="V8" s="10" t="s">
        <v>49</v>
      </c>
      <c r="Y8" s="3" t="s">
        <v>40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7"/>
    </row>
    <row r="9" s="3" customFormat="1" ht="26" customHeight="1" spans="1:63">
      <c r="A9" s="11">
        <v>4</v>
      </c>
      <c r="B9" s="10" t="s">
        <v>41</v>
      </c>
      <c r="C9" s="10" t="s">
        <v>42</v>
      </c>
      <c r="D9" s="10" t="s">
        <v>32</v>
      </c>
      <c r="E9" s="10" t="s">
        <v>50</v>
      </c>
      <c r="G9" s="10" t="s">
        <v>51</v>
      </c>
      <c r="H9" s="3">
        <v>2013</v>
      </c>
      <c r="I9" s="20">
        <v>41791</v>
      </c>
      <c r="J9" s="24" t="s">
        <v>45</v>
      </c>
      <c r="K9" s="22">
        <f t="shared" si="1"/>
        <v>248.88</v>
      </c>
      <c r="L9" s="22"/>
      <c r="M9" s="23"/>
      <c r="N9" s="23"/>
      <c r="O9" s="23"/>
      <c r="P9" s="25">
        <v>248.88</v>
      </c>
      <c r="Q9" s="23">
        <f t="shared" si="2"/>
        <v>248.88</v>
      </c>
      <c r="R9" s="23">
        <f t="shared" si="3"/>
        <v>248.88</v>
      </c>
      <c r="S9" s="10" t="s">
        <v>37</v>
      </c>
      <c r="T9" s="10" t="s">
        <v>38</v>
      </c>
      <c r="U9" s="10" t="s">
        <v>52</v>
      </c>
      <c r="V9" s="10" t="s">
        <v>52</v>
      </c>
      <c r="Y9" s="3" t="s">
        <v>40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7"/>
    </row>
    <row r="10" s="3" customFormat="1" ht="70" customHeight="1" spans="1:63">
      <c r="A10" s="11">
        <v>5</v>
      </c>
      <c r="B10" s="10" t="s">
        <v>41</v>
      </c>
      <c r="C10" s="10" t="s">
        <v>42</v>
      </c>
      <c r="D10" s="10" t="s">
        <v>32</v>
      </c>
      <c r="E10" s="10" t="s">
        <v>53</v>
      </c>
      <c r="G10" s="10" t="s">
        <v>54</v>
      </c>
      <c r="H10" s="3">
        <v>2013</v>
      </c>
      <c r="I10" s="20">
        <v>41791</v>
      </c>
      <c r="J10" s="24" t="s">
        <v>45</v>
      </c>
      <c r="K10" s="22">
        <f t="shared" si="1"/>
        <v>208.62</v>
      </c>
      <c r="L10" s="22"/>
      <c r="M10" s="23"/>
      <c r="N10" s="23"/>
      <c r="O10" s="23"/>
      <c r="P10" s="25">
        <v>208.62</v>
      </c>
      <c r="Q10" s="23">
        <f t="shared" si="2"/>
        <v>208.62</v>
      </c>
      <c r="R10" s="23">
        <f t="shared" si="3"/>
        <v>208.62</v>
      </c>
      <c r="S10" s="10" t="s">
        <v>37</v>
      </c>
      <c r="T10" s="10" t="s">
        <v>38</v>
      </c>
      <c r="U10" s="10" t="s">
        <v>55</v>
      </c>
      <c r="V10" s="10" t="s">
        <v>55</v>
      </c>
      <c r="W10" s="10"/>
      <c r="Y10" s="3" t="s">
        <v>40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7"/>
    </row>
    <row r="11" s="3" customFormat="1" ht="70" customHeight="1" spans="1:63">
      <c r="A11" s="11">
        <v>6</v>
      </c>
      <c r="B11" s="10" t="s">
        <v>56</v>
      </c>
      <c r="C11" s="10" t="s">
        <v>42</v>
      </c>
      <c r="D11" s="10" t="s">
        <v>32</v>
      </c>
      <c r="E11" s="10" t="s">
        <v>57</v>
      </c>
      <c r="G11" s="10" t="s">
        <v>58</v>
      </c>
      <c r="H11" s="3">
        <v>2013</v>
      </c>
      <c r="I11" s="20">
        <v>41791</v>
      </c>
      <c r="J11" s="24" t="s">
        <v>45</v>
      </c>
      <c r="K11" s="22">
        <f t="shared" si="1"/>
        <v>2380</v>
      </c>
      <c r="L11" s="22"/>
      <c r="M11" s="23"/>
      <c r="N11" s="23"/>
      <c r="O11" s="23"/>
      <c r="P11" s="23">
        <v>2380</v>
      </c>
      <c r="Q11" s="23">
        <f t="shared" si="2"/>
        <v>2380</v>
      </c>
      <c r="R11" s="23">
        <f t="shared" si="3"/>
        <v>2380</v>
      </c>
      <c r="S11" s="10" t="s">
        <v>37</v>
      </c>
      <c r="T11" s="10" t="s">
        <v>38</v>
      </c>
      <c r="U11" s="10" t="s">
        <v>59</v>
      </c>
      <c r="V11" s="10" t="s">
        <v>59</v>
      </c>
      <c r="W11" s="10"/>
      <c r="Y11" s="3" t="s">
        <v>40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7"/>
    </row>
    <row r="12" s="3" customFormat="1" ht="70" customHeight="1" spans="1:63">
      <c r="A12" s="11">
        <v>7</v>
      </c>
      <c r="B12" s="10" t="s">
        <v>60</v>
      </c>
      <c r="C12" s="10" t="s">
        <v>61</v>
      </c>
      <c r="D12" s="10" t="s">
        <v>32</v>
      </c>
      <c r="E12" s="10" t="s">
        <v>50</v>
      </c>
      <c r="F12" s="3" t="s">
        <v>62</v>
      </c>
      <c r="G12" s="10" t="s">
        <v>63</v>
      </c>
      <c r="H12" s="3">
        <v>2014</v>
      </c>
      <c r="I12" s="26">
        <v>41883</v>
      </c>
      <c r="J12" s="21" t="s">
        <v>45</v>
      </c>
      <c r="K12" s="22">
        <f t="shared" si="1"/>
        <v>800</v>
      </c>
      <c r="L12" s="22"/>
      <c r="M12" s="23"/>
      <c r="N12" s="23"/>
      <c r="O12" s="23"/>
      <c r="P12" s="23">
        <v>800</v>
      </c>
      <c r="Q12" s="23">
        <f t="shared" si="2"/>
        <v>800</v>
      </c>
      <c r="R12" s="23">
        <f t="shared" si="3"/>
        <v>800</v>
      </c>
      <c r="S12" s="10" t="s">
        <v>37</v>
      </c>
      <c r="T12" s="10" t="s">
        <v>38</v>
      </c>
      <c r="U12" s="10" t="s">
        <v>64</v>
      </c>
      <c r="V12" s="10" t="s">
        <v>64</v>
      </c>
      <c r="W12" s="10"/>
      <c r="Y12" s="3" t="s">
        <v>40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7"/>
    </row>
    <row r="13" s="3" customFormat="1" ht="70" customHeight="1" spans="1:63">
      <c r="A13" s="11">
        <v>8</v>
      </c>
      <c r="B13" s="10" t="s">
        <v>65</v>
      </c>
      <c r="C13" s="10" t="s">
        <v>61</v>
      </c>
      <c r="D13" s="10" t="s">
        <v>32</v>
      </c>
      <c r="E13" s="10" t="s">
        <v>66</v>
      </c>
      <c r="F13" s="10" t="s">
        <v>67</v>
      </c>
      <c r="G13" s="10" t="s">
        <v>68</v>
      </c>
      <c r="H13" s="3">
        <v>2014</v>
      </c>
      <c r="I13" s="20">
        <v>41944</v>
      </c>
      <c r="J13" s="21" t="s">
        <v>45</v>
      </c>
      <c r="K13" s="22">
        <f t="shared" si="1"/>
        <v>330.04</v>
      </c>
      <c r="L13" s="22"/>
      <c r="M13" s="23"/>
      <c r="N13" s="23"/>
      <c r="O13" s="23"/>
      <c r="P13" s="23">
        <v>330.04</v>
      </c>
      <c r="Q13" s="23">
        <f t="shared" si="2"/>
        <v>330.04</v>
      </c>
      <c r="R13" s="23">
        <f t="shared" si="3"/>
        <v>330.04</v>
      </c>
      <c r="S13" s="10" t="s">
        <v>37</v>
      </c>
      <c r="T13" s="10" t="s">
        <v>38</v>
      </c>
      <c r="U13" s="10" t="s">
        <v>69</v>
      </c>
      <c r="V13" s="10" t="s">
        <v>69</v>
      </c>
      <c r="W13" s="10"/>
      <c r="Y13" s="3" t="s">
        <v>40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7"/>
    </row>
    <row r="14" s="3" customFormat="1" ht="70" customHeight="1" spans="1:63">
      <c r="A14" s="11">
        <v>9</v>
      </c>
      <c r="B14" s="10" t="s">
        <v>65</v>
      </c>
      <c r="C14" s="10" t="s">
        <v>61</v>
      </c>
      <c r="D14" s="10" t="s">
        <v>32</v>
      </c>
      <c r="E14" s="10" t="s">
        <v>70</v>
      </c>
      <c r="F14" s="10" t="s">
        <v>71</v>
      </c>
      <c r="G14" s="10" t="s">
        <v>68</v>
      </c>
      <c r="H14" s="3">
        <v>2014</v>
      </c>
      <c r="I14" s="20">
        <v>41944</v>
      </c>
      <c r="J14" s="21" t="s">
        <v>45</v>
      </c>
      <c r="K14" s="22">
        <f t="shared" si="1"/>
        <v>406.18</v>
      </c>
      <c r="L14" s="22"/>
      <c r="M14" s="23"/>
      <c r="N14" s="23"/>
      <c r="O14" s="23"/>
      <c r="P14" s="23">
        <v>406.18</v>
      </c>
      <c r="Q14" s="23">
        <f t="shared" si="2"/>
        <v>406.18</v>
      </c>
      <c r="R14" s="23">
        <f t="shared" si="3"/>
        <v>406.18</v>
      </c>
      <c r="S14" s="10" t="s">
        <v>37</v>
      </c>
      <c r="T14" s="10" t="s">
        <v>38</v>
      </c>
      <c r="U14" s="10" t="s">
        <v>71</v>
      </c>
      <c r="V14" s="10" t="s">
        <v>71</v>
      </c>
      <c r="W14" s="10"/>
      <c r="Y14" s="3" t="s">
        <v>40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7"/>
    </row>
    <row r="15" s="3" customFormat="1" ht="30" customHeight="1" spans="1:63">
      <c r="A15" s="11">
        <v>10</v>
      </c>
      <c r="B15" s="10" t="s">
        <v>65</v>
      </c>
      <c r="C15" s="10" t="s">
        <v>61</v>
      </c>
      <c r="D15" s="10" t="s">
        <v>32</v>
      </c>
      <c r="E15" s="10" t="s">
        <v>70</v>
      </c>
      <c r="F15" s="10" t="s">
        <v>72</v>
      </c>
      <c r="G15" s="10" t="s">
        <v>73</v>
      </c>
      <c r="H15" s="3">
        <v>2014</v>
      </c>
      <c r="I15" s="20">
        <v>41944</v>
      </c>
      <c r="J15" s="21" t="s">
        <v>45</v>
      </c>
      <c r="K15" s="22">
        <f t="shared" si="1"/>
        <v>350.36</v>
      </c>
      <c r="L15" s="22"/>
      <c r="M15" s="23"/>
      <c r="N15" s="23"/>
      <c r="O15" s="23"/>
      <c r="P15" s="23">
        <v>350.36</v>
      </c>
      <c r="Q15" s="23">
        <f t="shared" si="2"/>
        <v>350.36</v>
      </c>
      <c r="R15" s="23">
        <f t="shared" si="3"/>
        <v>350.36</v>
      </c>
      <c r="S15" s="10" t="s">
        <v>37</v>
      </c>
      <c r="T15" s="10" t="s">
        <v>38</v>
      </c>
      <c r="U15" s="10" t="s">
        <v>72</v>
      </c>
      <c r="V15" s="10" t="s">
        <v>72</v>
      </c>
      <c r="W15" s="10"/>
      <c r="Y15" s="3" t="s">
        <v>40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7"/>
    </row>
    <row r="16" s="3" customFormat="1" ht="30" customHeight="1" spans="1:63">
      <c r="A16" s="11">
        <v>11</v>
      </c>
      <c r="B16" s="10" t="s">
        <v>65</v>
      </c>
      <c r="C16" s="10" t="s">
        <v>61</v>
      </c>
      <c r="D16" s="10" t="s">
        <v>32</v>
      </c>
      <c r="E16" s="10" t="s">
        <v>70</v>
      </c>
      <c r="F16" s="10" t="s">
        <v>74</v>
      </c>
      <c r="G16" s="10" t="s">
        <v>75</v>
      </c>
      <c r="H16" s="3">
        <v>2014</v>
      </c>
      <c r="I16" s="20">
        <v>41944</v>
      </c>
      <c r="J16" s="21" t="s">
        <v>45</v>
      </c>
      <c r="K16" s="22">
        <f t="shared" si="1"/>
        <v>370.31</v>
      </c>
      <c r="L16" s="22"/>
      <c r="M16" s="23"/>
      <c r="N16" s="23"/>
      <c r="O16" s="23"/>
      <c r="P16" s="23">
        <v>370.31</v>
      </c>
      <c r="Q16" s="23">
        <f t="shared" si="2"/>
        <v>370.31</v>
      </c>
      <c r="R16" s="23">
        <f t="shared" si="3"/>
        <v>370.31</v>
      </c>
      <c r="S16" s="10" t="s">
        <v>37</v>
      </c>
      <c r="T16" s="10" t="s">
        <v>38</v>
      </c>
      <c r="U16" s="10" t="s">
        <v>74</v>
      </c>
      <c r="V16" s="10" t="s">
        <v>74</v>
      </c>
      <c r="W16" s="10"/>
      <c r="Y16" s="3" t="s">
        <v>40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7"/>
    </row>
    <row r="17" s="3" customFormat="1" ht="30" customHeight="1" spans="1:63">
      <c r="A17" s="11">
        <v>12</v>
      </c>
      <c r="B17" s="10" t="s">
        <v>65</v>
      </c>
      <c r="C17" s="10" t="s">
        <v>61</v>
      </c>
      <c r="D17" s="10" t="s">
        <v>32</v>
      </c>
      <c r="E17" s="10" t="s">
        <v>70</v>
      </c>
      <c r="F17" s="10" t="s">
        <v>76</v>
      </c>
      <c r="G17" s="10" t="s">
        <v>77</v>
      </c>
      <c r="H17" s="3">
        <v>2014</v>
      </c>
      <c r="I17" s="20">
        <v>41944</v>
      </c>
      <c r="J17" s="21" t="s">
        <v>45</v>
      </c>
      <c r="K17" s="22">
        <f t="shared" si="1"/>
        <v>315.78</v>
      </c>
      <c r="L17" s="22"/>
      <c r="M17" s="23"/>
      <c r="N17" s="23"/>
      <c r="O17" s="23"/>
      <c r="P17" s="23">
        <v>315.78</v>
      </c>
      <c r="Q17" s="23">
        <f t="shared" si="2"/>
        <v>315.78</v>
      </c>
      <c r="R17" s="23">
        <f t="shared" si="3"/>
        <v>315.78</v>
      </c>
      <c r="S17" s="10" t="s">
        <v>37</v>
      </c>
      <c r="T17" s="10" t="s">
        <v>38</v>
      </c>
      <c r="U17" s="10" t="s">
        <v>76</v>
      </c>
      <c r="V17" s="10" t="s">
        <v>76</v>
      </c>
      <c r="W17" s="10"/>
      <c r="Y17" s="3" t="s">
        <v>40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</row>
    <row r="18" s="3" customFormat="1" ht="30" customHeight="1" spans="1:63">
      <c r="A18" s="11">
        <v>13</v>
      </c>
      <c r="B18" s="10" t="s">
        <v>65</v>
      </c>
      <c r="C18" s="10" t="s">
        <v>61</v>
      </c>
      <c r="D18" s="10" t="s">
        <v>32</v>
      </c>
      <c r="E18" s="10" t="s">
        <v>70</v>
      </c>
      <c r="F18" s="10" t="s">
        <v>78</v>
      </c>
      <c r="G18" s="10" t="s">
        <v>79</v>
      </c>
      <c r="H18" s="3">
        <v>2014</v>
      </c>
      <c r="I18" s="20">
        <v>41944</v>
      </c>
      <c r="J18" s="21" t="s">
        <v>45</v>
      </c>
      <c r="K18" s="22">
        <f t="shared" si="1"/>
        <v>115.07</v>
      </c>
      <c r="L18" s="22"/>
      <c r="M18" s="23"/>
      <c r="N18" s="23"/>
      <c r="O18" s="23"/>
      <c r="P18" s="23">
        <v>115.07</v>
      </c>
      <c r="Q18" s="23">
        <f t="shared" si="2"/>
        <v>115.07</v>
      </c>
      <c r="R18" s="23">
        <f t="shared" si="3"/>
        <v>115.07</v>
      </c>
      <c r="S18" s="10" t="s">
        <v>37</v>
      </c>
      <c r="T18" s="10" t="s">
        <v>38</v>
      </c>
      <c r="U18" s="10" t="s">
        <v>78</v>
      </c>
      <c r="V18" s="10" t="s">
        <v>78</v>
      </c>
      <c r="W18" s="10"/>
      <c r="Y18" s="3" t="s">
        <v>40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7"/>
    </row>
    <row r="19" s="3" customFormat="1" ht="30" customHeight="1" spans="1:63">
      <c r="A19" s="11">
        <v>14</v>
      </c>
      <c r="B19" s="10" t="s">
        <v>65</v>
      </c>
      <c r="C19" s="10" t="s">
        <v>61</v>
      </c>
      <c r="D19" s="10" t="s">
        <v>32</v>
      </c>
      <c r="E19" s="10" t="s">
        <v>46</v>
      </c>
      <c r="F19" s="10" t="s">
        <v>80</v>
      </c>
      <c r="G19" s="10" t="s">
        <v>81</v>
      </c>
      <c r="H19" s="3">
        <v>2014</v>
      </c>
      <c r="I19" s="20">
        <v>41944</v>
      </c>
      <c r="J19" s="21" t="s">
        <v>45</v>
      </c>
      <c r="K19" s="22">
        <f t="shared" si="1"/>
        <v>212.26</v>
      </c>
      <c r="L19" s="22"/>
      <c r="M19" s="23"/>
      <c r="N19" s="23"/>
      <c r="O19" s="23"/>
      <c r="P19" s="23">
        <v>212.26</v>
      </c>
      <c r="Q19" s="23">
        <f t="shared" si="2"/>
        <v>212.26</v>
      </c>
      <c r="R19" s="23">
        <f t="shared" si="3"/>
        <v>212.26</v>
      </c>
      <c r="S19" s="10" t="s">
        <v>37</v>
      </c>
      <c r="T19" s="10" t="s">
        <v>38</v>
      </c>
      <c r="U19" s="10" t="s">
        <v>80</v>
      </c>
      <c r="V19" s="10" t="s">
        <v>80</v>
      </c>
      <c r="W19" s="10"/>
      <c r="Y19" s="3" t="s">
        <v>40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7"/>
    </row>
    <row r="20" s="3" customFormat="1" ht="30" customHeight="1" spans="1:63">
      <c r="A20" s="11">
        <v>15</v>
      </c>
      <c r="B20" s="10" t="s">
        <v>82</v>
      </c>
      <c r="C20" s="10" t="s">
        <v>83</v>
      </c>
      <c r="D20" s="10" t="s">
        <v>32</v>
      </c>
      <c r="E20" s="10" t="s">
        <v>84</v>
      </c>
      <c r="F20" s="10"/>
      <c r="G20" s="10" t="s">
        <v>85</v>
      </c>
      <c r="H20" s="13">
        <v>2014</v>
      </c>
      <c r="I20" s="20">
        <v>42339</v>
      </c>
      <c r="J20" s="21" t="s">
        <v>86</v>
      </c>
      <c r="K20" s="22">
        <f t="shared" si="1"/>
        <v>24881.72</v>
      </c>
      <c r="L20" s="22"/>
      <c r="M20" s="23"/>
      <c r="N20" s="23"/>
      <c r="O20" s="23"/>
      <c r="P20" s="23">
        <v>24881.72</v>
      </c>
      <c r="Q20" s="23">
        <f t="shared" si="2"/>
        <v>24881.72</v>
      </c>
      <c r="R20" s="23">
        <f t="shared" si="3"/>
        <v>24881.72</v>
      </c>
      <c r="S20" s="10" t="s">
        <v>37</v>
      </c>
      <c r="T20" s="10" t="s">
        <v>38</v>
      </c>
      <c r="U20" s="10" t="s">
        <v>87</v>
      </c>
      <c r="V20" s="10" t="s">
        <v>87</v>
      </c>
      <c r="W20" s="10"/>
      <c r="Y20" s="3" t="s">
        <v>40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7"/>
    </row>
    <row r="21" s="3" customFormat="1" ht="30" customHeight="1" spans="1:63">
      <c r="A21" s="11">
        <v>16</v>
      </c>
      <c r="B21" s="10" t="s">
        <v>88</v>
      </c>
      <c r="C21" s="10" t="s">
        <v>42</v>
      </c>
      <c r="D21" s="10" t="s">
        <v>32</v>
      </c>
      <c r="E21" s="10" t="s">
        <v>57</v>
      </c>
      <c r="G21" s="10" t="s">
        <v>89</v>
      </c>
      <c r="H21" s="3">
        <v>2015</v>
      </c>
      <c r="I21" s="20">
        <v>42278</v>
      </c>
      <c r="J21" s="24" t="s">
        <v>45</v>
      </c>
      <c r="K21" s="22">
        <f t="shared" si="1"/>
        <v>9116</v>
      </c>
      <c r="L21" s="23"/>
      <c r="M21" s="23"/>
      <c r="N21" s="23"/>
      <c r="O21" s="23"/>
      <c r="P21" s="23">
        <v>9116</v>
      </c>
      <c r="Q21" s="23">
        <f t="shared" si="2"/>
        <v>9116</v>
      </c>
      <c r="R21" s="23">
        <f t="shared" si="3"/>
        <v>9116</v>
      </c>
      <c r="S21" s="10" t="s">
        <v>37</v>
      </c>
      <c r="T21" s="10" t="s">
        <v>38</v>
      </c>
      <c r="U21" s="10" t="s">
        <v>59</v>
      </c>
      <c r="V21" s="10" t="s">
        <v>59</v>
      </c>
      <c r="W21" s="10"/>
      <c r="Y21" s="3" t="s">
        <v>40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7"/>
    </row>
    <row r="22" s="3" customFormat="1" ht="58" customHeight="1" spans="1:63">
      <c r="A22" s="11">
        <v>17</v>
      </c>
      <c r="B22" s="14" t="s">
        <v>90</v>
      </c>
      <c r="C22" s="10" t="s">
        <v>42</v>
      </c>
      <c r="D22" s="10" t="s">
        <v>32</v>
      </c>
      <c r="E22" s="10" t="s">
        <v>50</v>
      </c>
      <c r="G22" s="10" t="s">
        <v>91</v>
      </c>
      <c r="H22" s="3">
        <v>2015</v>
      </c>
      <c r="I22" s="20">
        <v>42217</v>
      </c>
      <c r="J22" s="24" t="s">
        <v>45</v>
      </c>
      <c r="K22" s="22">
        <f t="shared" si="1"/>
        <v>572</v>
      </c>
      <c r="L22" s="23"/>
      <c r="M22" s="23"/>
      <c r="N22" s="23"/>
      <c r="O22" s="23"/>
      <c r="P22" s="23">
        <v>572</v>
      </c>
      <c r="Q22" s="23">
        <f t="shared" si="2"/>
        <v>572</v>
      </c>
      <c r="R22" s="23">
        <f t="shared" si="3"/>
        <v>572</v>
      </c>
      <c r="S22" s="10" t="s">
        <v>37</v>
      </c>
      <c r="T22" s="10" t="s">
        <v>38</v>
      </c>
      <c r="U22" s="10" t="s">
        <v>92</v>
      </c>
      <c r="V22" s="10" t="s">
        <v>92</v>
      </c>
      <c r="W22" s="10"/>
      <c r="Y22" s="3" t="s">
        <v>40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</row>
    <row r="23" s="3" customFormat="1" ht="71" customHeight="1" spans="1:63">
      <c r="A23" s="11">
        <v>18</v>
      </c>
      <c r="B23" s="14" t="s">
        <v>93</v>
      </c>
      <c r="C23" s="10" t="s">
        <v>42</v>
      </c>
      <c r="D23" s="10" t="s">
        <v>32</v>
      </c>
      <c r="E23" s="10" t="s">
        <v>53</v>
      </c>
      <c r="G23" s="10" t="s">
        <v>94</v>
      </c>
      <c r="H23" s="3">
        <v>2015</v>
      </c>
      <c r="I23" s="20">
        <v>42217</v>
      </c>
      <c r="J23" s="24" t="s">
        <v>45</v>
      </c>
      <c r="K23" s="22">
        <f t="shared" si="1"/>
        <v>722</v>
      </c>
      <c r="L23" s="23"/>
      <c r="M23" s="23"/>
      <c r="N23" s="23"/>
      <c r="O23" s="23"/>
      <c r="P23" s="23">
        <v>722</v>
      </c>
      <c r="Q23" s="23">
        <f t="shared" si="2"/>
        <v>722</v>
      </c>
      <c r="R23" s="23">
        <f t="shared" si="3"/>
        <v>722</v>
      </c>
      <c r="S23" s="10" t="s">
        <v>37</v>
      </c>
      <c r="T23" s="10" t="s">
        <v>38</v>
      </c>
      <c r="U23" s="10" t="s">
        <v>92</v>
      </c>
      <c r="V23" s="10" t="s">
        <v>92</v>
      </c>
      <c r="W23" s="10"/>
      <c r="Y23" s="3" t="s">
        <v>40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7"/>
    </row>
    <row r="24" s="3" customFormat="1" ht="71" customHeight="1" spans="1:63">
      <c r="A24" s="11">
        <v>19</v>
      </c>
      <c r="B24" s="14" t="s">
        <v>95</v>
      </c>
      <c r="C24" s="10" t="s">
        <v>42</v>
      </c>
      <c r="D24" s="10" t="s">
        <v>32</v>
      </c>
      <c r="E24" s="10" t="s">
        <v>96</v>
      </c>
      <c r="G24" s="10" t="s">
        <v>97</v>
      </c>
      <c r="H24" s="3">
        <v>2015</v>
      </c>
      <c r="I24" s="20">
        <v>42278</v>
      </c>
      <c r="J24" s="24" t="s">
        <v>45</v>
      </c>
      <c r="K24" s="22">
        <f t="shared" si="1"/>
        <v>737</v>
      </c>
      <c r="L24" s="23"/>
      <c r="M24" s="23"/>
      <c r="N24" s="23"/>
      <c r="O24" s="23"/>
      <c r="P24" s="23">
        <v>737</v>
      </c>
      <c r="Q24" s="23">
        <f t="shared" si="2"/>
        <v>737</v>
      </c>
      <c r="R24" s="23">
        <f t="shared" si="3"/>
        <v>737</v>
      </c>
      <c r="S24" s="10" t="s">
        <v>37</v>
      </c>
      <c r="T24" s="10" t="s">
        <v>38</v>
      </c>
      <c r="U24" s="10" t="s">
        <v>98</v>
      </c>
      <c r="V24" s="10" t="s">
        <v>98</v>
      </c>
      <c r="W24" s="10"/>
      <c r="Y24" s="3" t="s">
        <v>40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7"/>
    </row>
    <row r="25" s="3" customFormat="1" ht="81" customHeight="1" spans="1:39">
      <c r="A25" s="11">
        <v>20</v>
      </c>
      <c r="B25" s="14" t="s">
        <v>99</v>
      </c>
      <c r="C25" s="10" t="s">
        <v>42</v>
      </c>
      <c r="D25" s="10" t="s">
        <v>32</v>
      </c>
      <c r="E25" s="10" t="s">
        <v>100</v>
      </c>
      <c r="G25" s="10" t="s">
        <v>101</v>
      </c>
      <c r="H25" s="3">
        <v>2015</v>
      </c>
      <c r="I25" s="20">
        <v>42278</v>
      </c>
      <c r="J25" s="24" t="s">
        <v>45</v>
      </c>
      <c r="K25" s="22">
        <f t="shared" si="1"/>
        <v>1930</v>
      </c>
      <c r="L25" s="23"/>
      <c r="M25" s="23"/>
      <c r="N25" s="23"/>
      <c r="O25" s="23"/>
      <c r="P25" s="23">
        <v>1930</v>
      </c>
      <c r="Q25" s="23">
        <f t="shared" si="2"/>
        <v>1930</v>
      </c>
      <c r="R25" s="23">
        <f t="shared" si="3"/>
        <v>1930</v>
      </c>
      <c r="S25" s="10" t="s">
        <v>37</v>
      </c>
      <c r="T25" s="10" t="s">
        <v>38</v>
      </c>
      <c r="U25" s="10" t="s">
        <v>70</v>
      </c>
      <c r="V25" s="10" t="s">
        <v>70</v>
      </c>
      <c r="Y25" s="3" t="s">
        <v>40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</row>
    <row r="26" s="3" customFormat="1" ht="81" customHeight="1" spans="1:39">
      <c r="A26" s="11">
        <v>21</v>
      </c>
      <c r="B26" s="14" t="s">
        <v>102</v>
      </c>
      <c r="C26" s="10" t="s">
        <v>42</v>
      </c>
      <c r="D26" s="10" t="s">
        <v>32</v>
      </c>
      <c r="E26" s="10" t="s">
        <v>103</v>
      </c>
      <c r="G26" s="10" t="s">
        <v>104</v>
      </c>
      <c r="H26" s="3">
        <v>2015</v>
      </c>
      <c r="I26" s="20">
        <v>42278</v>
      </c>
      <c r="J26" s="24" t="s">
        <v>45</v>
      </c>
      <c r="K26" s="22">
        <f t="shared" si="1"/>
        <v>632</v>
      </c>
      <c r="L26" s="23"/>
      <c r="M26" s="23"/>
      <c r="N26" s="23"/>
      <c r="O26" s="23"/>
      <c r="P26" s="23">
        <v>632</v>
      </c>
      <c r="Q26" s="23">
        <f t="shared" si="2"/>
        <v>632</v>
      </c>
      <c r="R26" s="23">
        <f t="shared" si="3"/>
        <v>632</v>
      </c>
      <c r="S26" s="10" t="s">
        <v>37</v>
      </c>
      <c r="T26" s="10" t="s">
        <v>38</v>
      </c>
      <c r="U26" s="10" t="s">
        <v>105</v>
      </c>
      <c r="V26" s="10" t="s">
        <v>105</v>
      </c>
      <c r="Y26" s="3" t="s">
        <v>40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</row>
    <row r="27" s="3" customFormat="1" ht="81" customHeight="1" spans="1:39">
      <c r="A27" s="11">
        <v>22</v>
      </c>
      <c r="B27" s="14" t="s">
        <v>106</v>
      </c>
      <c r="C27" s="10" t="s">
        <v>42</v>
      </c>
      <c r="D27" s="10" t="s">
        <v>32</v>
      </c>
      <c r="E27" s="10" t="s">
        <v>107</v>
      </c>
      <c r="G27" s="10" t="s">
        <v>108</v>
      </c>
      <c r="H27" s="3">
        <v>2015</v>
      </c>
      <c r="I27" s="20">
        <v>42278</v>
      </c>
      <c r="J27" s="24" t="s">
        <v>45</v>
      </c>
      <c r="K27" s="22">
        <f t="shared" si="1"/>
        <v>2123</v>
      </c>
      <c r="L27" s="23"/>
      <c r="M27" s="23"/>
      <c r="N27" s="23"/>
      <c r="O27" s="23"/>
      <c r="P27" s="23">
        <v>2123</v>
      </c>
      <c r="Q27" s="23">
        <f t="shared" si="2"/>
        <v>2123</v>
      </c>
      <c r="R27" s="23">
        <f t="shared" si="3"/>
        <v>2123</v>
      </c>
      <c r="S27" s="10" t="s">
        <v>37</v>
      </c>
      <c r="T27" s="10" t="s">
        <v>38</v>
      </c>
      <c r="U27" s="10" t="s">
        <v>109</v>
      </c>
      <c r="V27" s="10" t="s">
        <v>109</v>
      </c>
      <c r="Y27" s="3" t="s">
        <v>40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</row>
    <row r="28" s="3" customFormat="1" ht="81" customHeight="1" spans="1:39">
      <c r="A28" s="11">
        <v>23</v>
      </c>
      <c r="B28" s="10" t="s">
        <v>110</v>
      </c>
      <c r="C28" s="15" t="s">
        <v>61</v>
      </c>
      <c r="D28" s="15" t="s">
        <v>32</v>
      </c>
      <c r="E28" s="10" t="s">
        <v>111</v>
      </c>
      <c r="F28" s="10" t="s">
        <v>112</v>
      </c>
      <c r="G28" s="10" t="s">
        <v>113</v>
      </c>
      <c r="H28" s="3">
        <v>2015</v>
      </c>
      <c r="I28" s="27">
        <v>42156</v>
      </c>
      <c r="J28" s="21" t="s">
        <v>45</v>
      </c>
      <c r="K28" s="22">
        <f t="shared" si="1"/>
        <v>91.81</v>
      </c>
      <c r="L28" s="22"/>
      <c r="M28" s="23"/>
      <c r="N28" s="23"/>
      <c r="O28" s="23"/>
      <c r="P28" s="22">
        <v>91.81</v>
      </c>
      <c r="Q28" s="23">
        <f t="shared" si="2"/>
        <v>91.81</v>
      </c>
      <c r="R28" s="23">
        <f t="shared" si="3"/>
        <v>91.81</v>
      </c>
      <c r="S28" s="10" t="s">
        <v>37</v>
      </c>
      <c r="T28" s="10" t="s">
        <v>38</v>
      </c>
      <c r="U28" s="10" t="s">
        <v>114</v>
      </c>
      <c r="V28" s="10" t="s">
        <v>114</v>
      </c>
      <c r="Y28" s="3" t="s">
        <v>40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</row>
    <row r="29" s="3" customFormat="1" ht="81" customHeight="1" spans="1:39">
      <c r="A29" s="11">
        <v>24</v>
      </c>
      <c r="B29" s="10" t="s">
        <v>110</v>
      </c>
      <c r="C29" s="15" t="s">
        <v>61</v>
      </c>
      <c r="D29" s="15" t="s">
        <v>32</v>
      </c>
      <c r="E29" s="10" t="s">
        <v>66</v>
      </c>
      <c r="F29" s="10" t="s">
        <v>115</v>
      </c>
      <c r="G29" s="10" t="s">
        <v>81</v>
      </c>
      <c r="H29" s="3">
        <v>2015</v>
      </c>
      <c r="I29" s="27">
        <v>42156</v>
      </c>
      <c r="J29" s="21" t="s">
        <v>45</v>
      </c>
      <c r="K29" s="22">
        <f t="shared" si="1"/>
        <v>137.18</v>
      </c>
      <c r="L29" s="22"/>
      <c r="M29" s="23"/>
      <c r="N29" s="23"/>
      <c r="O29" s="23"/>
      <c r="P29" s="22">
        <v>137.18</v>
      </c>
      <c r="Q29" s="23">
        <f t="shared" si="2"/>
        <v>137.18</v>
      </c>
      <c r="R29" s="23">
        <f t="shared" si="3"/>
        <v>137.18</v>
      </c>
      <c r="S29" s="10" t="s">
        <v>37</v>
      </c>
      <c r="T29" s="10" t="s">
        <v>38</v>
      </c>
      <c r="U29" s="10" t="s">
        <v>116</v>
      </c>
      <c r="V29" s="10" t="s">
        <v>116</v>
      </c>
      <c r="Y29" s="3" t="s">
        <v>40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</row>
    <row r="30" s="3" customFormat="1" ht="81" customHeight="1" spans="1:39">
      <c r="A30" s="11">
        <v>25</v>
      </c>
      <c r="B30" s="10" t="s">
        <v>110</v>
      </c>
      <c r="C30" s="15" t="s">
        <v>61</v>
      </c>
      <c r="D30" s="15" t="s">
        <v>32</v>
      </c>
      <c r="E30" s="10" t="s">
        <v>117</v>
      </c>
      <c r="F30" s="10" t="s">
        <v>118</v>
      </c>
      <c r="G30" s="10" t="s">
        <v>119</v>
      </c>
      <c r="H30" s="3">
        <v>2015</v>
      </c>
      <c r="I30" s="27">
        <v>42156</v>
      </c>
      <c r="J30" s="21" t="s">
        <v>45</v>
      </c>
      <c r="K30" s="22">
        <f t="shared" si="1"/>
        <v>98.17</v>
      </c>
      <c r="L30" s="22"/>
      <c r="M30" s="23"/>
      <c r="N30" s="23"/>
      <c r="O30" s="23"/>
      <c r="P30" s="22">
        <v>98.17</v>
      </c>
      <c r="Q30" s="23">
        <f t="shared" si="2"/>
        <v>98.17</v>
      </c>
      <c r="R30" s="23">
        <f t="shared" si="3"/>
        <v>98.17</v>
      </c>
      <c r="S30" s="10" t="s">
        <v>37</v>
      </c>
      <c r="T30" s="10" t="s">
        <v>38</v>
      </c>
      <c r="U30" s="10" t="s">
        <v>120</v>
      </c>
      <c r="V30" s="10" t="s">
        <v>120</v>
      </c>
      <c r="Y30" s="3" t="s">
        <v>40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</row>
    <row r="31" s="3" customFormat="1" ht="81" customHeight="1" spans="1:39">
      <c r="A31" s="11">
        <v>26</v>
      </c>
      <c r="B31" s="10" t="s">
        <v>110</v>
      </c>
      <c r="C31" s="15" t="s">
        <v>61</v>
      </c>
      <c r="D31" s="15" t="s">
        <v>32</v>
      </c>
      <c r="E31" s="10" t="s">
        <v>70</v>
      </c>
      <c r="F31" s="10" t="s">
        <v>121</v>
      </c>
      <c r="G31" s="10" t="s">
        <v>122</v>
      </c>
      <c r="H31" s="3">
        <v>2015</v>
      </c>
      <c r="I31" s="27">
        <v>42156</v>
      </c>
      <c r="J31" s="21" t="s">
        <v>45</v>
      </c>
      <c r="K31" s="22">
        <f t="shared" si="1"/>
        <v>564</v>
      </c>
      <c r="L31" s="22"/>
      <c r="M31" s="23"/>
      <c r="N31" s="23"/>
      <c r="O31" s="23"/>
      <c r="P31" s="22">
        <v>564</v>
      </c>
      <c r="Q31" s="23">
        <f t="shared" si="2"/>
        <v>564</v>
      </c>
      <c r="R31" s="23">
        <f t="shared" si="3"/>
        <v>564</v>
      </c>
      <c r="S31" s="10" t="s">
        <v>37</v>
      </c>
      <c r="T31" s="10" t="s">
        <v>38</v>
      </c>
      <c r="U31" s="10" t="s">
        <v>123</v>
      </c>
      <c r="V31" s="10" t="s">
        <v>123</v>
      </c>
      <c r="Y31" s="3" t="s">
        <v>40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</row>
    <row r="32" s="3" customFormat="1" ht="81" customHeight="1" spans="1:39">
      <c r="A32" s="11">
        <v>27</v>
      </c>
      <c r="B32" s="10" t="s">
        <v>110</v>
      </c>
      <c r="C32" s="15" t="s">
        <v>61</v>
      </c>
      <c r="D32" s="15" t="s">
        <v>32</v>
      </c>
      <c r="E32" s="10" t="s">
        <v>124</v>
      </c>
      <c r="F32" s="10" t="s">
        <v>125</v>
      </c>
      <c r="G32" s="10" t="s">
        <v>126</v>
      </c>
      <c r="H32" s="3">
        <v>2015</v>
      </c>
      <c r="I32" s="27">
        <v>42156</v>
      </c>
      <c r="J32" s="21" t="s">
        <v>45</v>
      </c>
      <c r="K32" s="22">
        <f t="shared" si="1"/>
        <v>108.84</v>
      </c>
      <c r="L32" s="22"/>
      <c r="M32" s="23"/>
      <c r="N32" s="23"/>
      <c r="O32" s="23"/>
      <c r="P32" s="22">
        <v>108.84</v>
      </c>
      <c r="Q32" s="23">
        <f t="shared" si="2"/>
        <v>108.84</v>
      </c>
      <c r="R32" s="23">
        <f t="shared" si="3"/>
        <v>108.84</v>
      </c>
      <c r="S32" s="10" t="s">
        <v>37</v>
      </c>
      <c r="T32" s="10" t="s">
        <v>38</v>
      </c>
      <c r="U32" s="10" t="s">
        <v>127</v>
      </c>
      <c r="V32" s="10" t="s">
        <v>127</v>
      </c>
      <c r="Y32" s="3" t="s">
        <v>40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</row>
    <row r="33" s="3" customFormat="1" ht="81" customHeight="1" spans="1:39">
      <c r="A33" s="11">
        <v>28</v>
      </c>
      <c r="B33" s="10" t="s">
        <v>128</v>
      </c>
      <c r="C33" s="15" t="s">
        <v>61</v>
      </c>
      <c r="D33" s="15" t="s">
        <v>32</v>
      </c>
      <c r="E33" s="10" t="s">
        <v>129</v>
      </c>
      <c r="F33" s="10" t="s">
        <v>130</v>
      </c>
      <c r="G33" s="10" t="s">
        <v>131</v>
      </c>
      <c r="H33" s="3">
        <v>2015</v>
      </c>
      <c r="I33" s="27">
        <v>42156</v>
      </c>
      <c r="J33" s="21" t="s">
        <v>45</v>
      </c>
      <c r="K33" s="22">
        <f t="shared" si="1"/>
        <v>169.15</v>
      </c>
      <c r="L33" s="22"/>
      <c r="M33" s="22"/>
      <c r="N33" s="22"/>
      <c r="O33" s="22"/>
      <c r="P33" s="22">
        <v>169.15</v>
      </c>
      <c r="Q33" s="23">
        <f t="shared" si="2"/>
        <v>169.15</v>
      </c>
      <c r="R33" s="23">
        <f t="shared" si="3"/>
        <v>169.15</v>
      </c>
      <c r="S33" s="10" t="s">
        <v>37</v>
      </c>
      <c r="T33" s="10" t="s">
        <v>38</v>
      </c>
      <c r="U33" s="10" t="s">
        <v>132</v>
      </c>
      <c r="V33" s="10" t="s">
        <v>132</v>
      </c>
      <c r="Y33" s="3" t="s">
        <v>40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</row>
    <row r="34" s="3" customFormat="1" ht="81" customHeight="1" spans="1:39">
      <c r="A34" s="11">
        <v>29</v>
      </c>
      <c r="B34" s="10" t="s">
        <v>128</v>
      </c>
      <c r="C34" s="15" t="s">
        <v>61</v>
      </c>
      <c r="D34" s="15" t="s">
        <v>32</v>
      </c>
      <c r="E34" s="10" t="s">
        <v>129</v>
      </c>
      <c r="F34" s="10" t="s">
        <v>133</v>
      </c>
      <c r="G34" s="10" t="s">
        <v>131</v>
      </c>
      <c r="H34" s="3">
        <v>2015</v>
      </c>
      <c r="I34" s="27">
        <v>42156</v>
      </c>
      <c r="J34" s="21" t="s">
        <v>45</v>
      </c>
      <c r="K34" s="22">
        <f t="shared" si="1"/>
        <v>110.1</v>
      </c>
      <c r="L34" s="22"/>
      <c r="M34" s="22"/>
      <c r="N34" s="22"/>
      <c r="O34" s="22"/>
      <c r="P34" s="22">
        <v>110.1</v>
      </c>
      <c r="Q34" s="23">
        <f t="shared" si="2"/>
        <v>110.1</v>
      </c>
      <c r="R34" s="23">
        <f t="shared" si="3"/>
        <v>110.1</v>
      </c>
      <c r="S34" s="10" t="s">
        <v>37</v>
      </c>
      <c r="T34" s="10" t="s">
        <v>38</v>
      </c>
      <c r="U34" s="10" t="s">
        <v>134</v>
      </c>
      <c r="V34" s="10" t="s">
        <v>134</v>
      </c>
      <c r="Y34" s="3" t="s">
        <v>40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</row>
    <row r="35" s="3" customFormat="1" ht="82" customHeight="1" spans="1:39">
      <c r="A35" s="11">
        <v>30</v>
      </c>
      <c r="B35" s="10" t="s">
        <v>128</v>
      </c>
      <c r="C35" s="15" t="s">
        <v>61</v>
      </c>
      <c r="D35" s="15" t="s">
        <v>32</v>
      </c>
      <c r="E35" s="10" t="s">
        <v>135</v>
      </c>
      <c r="F35" s="10" t="s">
        <v>136</v>
      </c>
      <c r="G35" s="10" t="s">
        <v>137</v>
      </c>
      <c r="H35" s="3">
        <v>2015</v>
      </c>
      <c r="I35" s="27">
        <v>42156</v>
      </c>
      <c r="J35" s="21" t="s">
        <v>45</v>
      </c>
      <c r="K35" s="22">
        <f t="shared" si="1"/>
        <v>287.59</v>
      </c>
      <c r="L35" s="22"/>
      <c r="M35" s="22"/>
      <c r="N35" s="22"/>
      <c r="O35" s="22"/>
      <c r="P35" s="22">
        <v>287.59</v>
      </c>
      <c r="Q35" s="23">
        <f t="shared" si="2"/>
        <v>287.59</v>
      </c>
      <c r="R35" s="23">
        <f t="shared" si="3"/>
        <v>287.59</v>
      </c>
      <c r="S35" s="10" t="s">
        <v>37</v>
      </c>
      <c r="T35" s="10" t="s">
        <v>38</v>
      </c>
      <c r="U35" s="10" t="s">
        <v>138</v>
      </c>
      <c r="V35" s="10" t="s">
        <v>138</v>
      </c>
      <c r="W35" s="10"/>
      <c r="X35" s="10"/>
      <c r="Y35" s="10" t="s">
        <v>40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</row>
    <row r="36" s="3" customFormat="1" ht="82" customHeight="1" spans="1:39">
      <c r="A36" s="11">
        <v>31</v>
      </c>
      <c r="B36" s="10" t="s">
        <v>128</v>
      </c>
      <c r="C36" s="15" t="s">
        <v>61</v>
      </c>
      <c r="D36" s="15" t="s">
        <v>32</v>
      </c>
      <c r="E36" s="10" t="s">
        <v>135</v>
      </c>
      <c r="F36" s="10" t="s">
        <v>139</v>
      </c>
      <c r="G36" s="10" t="s">
        <v>140</v>
      </c>
      <c r="H36" s="3">
        <v>2015</v>
      </c>
      <c r="I36" s="27">
        <v>42156</v>
      </c>
      <c r="J36" s="21" t="s">
        <v>45</v>
      </c>
      <c r="K36" s="22">
        <f t="shared" si="1"/>
        <v>205.34</v>
      </c>
      <c r="L36" s="22"/>
      <c r="M36" s="22"/>
      <c r="N36" s="22"/>
      <c r="O36" s="22"/>
      <c r="P36" s="22">
        <v>205.34</v>
      </c>
      <c r="Q36" s="23">
        <f t="shared" si="2"/>
        <v>205.34</v>
      </c>
      <c r="R36" s="23">
        <f t="shared" si="3"/>
        <v>205.34</v>
      </c>
      <c r="S36" s="10" t="s">
        <v>37</v>
      </c>
      <c r="T36" s="10" t="s">
        <v>38</v>
      </c>
      <c r="U36" s="10" t="s">
        <v>141</v>
      </c>
      <c r="V36" s="10" t="s">
        <v>141</v>
      </c>
      <c r="W36" s="10"/>
      <c r="X36" s="10"/>
      <c r="Y36" s="10" t="s">
        <v>40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</row>
    <row r="37" s="3" customFormat="1" ht="82" customHeight="1" spans="1:39">
      <c r="A37" s="11">
        <v>32</v>
      </c>
      <c r="B37" s="10" t="s">
        <v>128</v>
      </c>
      <c r="C37" s="15" t="s">
        <v>61</v>
      </c>
      <c r="D37" s="15" t="s">
        <v>32</v>
      </c>
      <c r="E37" s="10" t="s">
        <v>124</v>
      </c>
      <c r="F37" s="10" t="s">
        <v>142</v>
      </c>
      <c r="G37" s="10" t="s">
        <v>143</v>
      </c>
      <c r="H37" s="3">
        <v>2015</v>
      </c>
      <c r="I37" s="27">
        <v>42156</v>
      </c>
      <c r="J37" s="21" t="s">
        <v>45</v>
      </c>
      <c r="K37" s="22">
        <f t="shared" si="1"/>
        <v>151</v>
      </c>
      <c r="L37" s="22"/>
      <c r="M37" s="22"/>
      <c r="N37" s="22"/>
      <c r="O37" s="22"/>
      <c r="P37" s="22">
        <v>151</v>
      </c>
      <c r="Q37" s="23">
        <f t="shared" si="2"/>
        <v>151</v>
      </c>
      <c r="R37" s="23">
        <f t="shared" si="3"/>
        <v>151</v>
      </c>
      <c r="S37" s="10" t="s">
        <v>37</v>
      </c>
      <c r="T37" s="10" t="s">
        <v>38</v>
      </c>
      <c r="U37" s="10" t="s">
        <v>144</v>
      </c>
      <c r="V37" s="10" t="s">
        <v>144</v>
      </c>
      <c r="W37" s="10"/>
      <c r="X37" s="10"/>
      <c r="Y37" s="10" t="s">
        <v>40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</row>
    <row r="38" s="3" customFormat="1" ht="82" customHeight="1" spans="1:39">
      <c r="A38" s="11">
        <v>33</v>
      </c>
      <c r="B38" s="10" t="s">
        <v>128</v>
      </c>
      <c r="C38" s="15" t="s">
        <v>61</v>
      </c>
      <c r="D38" s="15" t="s">
        <v>32</v>
      </c>
      <c r="E38" s="10" t="s">
        <v>46</v>
      </c>
      <c r="F38" s="10" t="s">
        <v>145</v>
      </c>
      <c r="G38" s="10" t="s">
        <v>146</v>
      </c>
      <c r="H38" s="3">
        <v>2015</v>
      </c>
      <c r="I38" s="27">
        <v>42156</v>
      </c>
      <c r="J38" s="21" t="s">
        <v>45</v>
      </c>
      <c r="K38" s="22">
        <f t="shared" si="1"/>
        <v>249.32</v>
      </c>
      <c r="L38" s="22"/>
      <c r="M38" s="22"/>
      <c r="N38" s="22"/>
      <c r="O38" s="22"/>
      <c r="P38" s="22">
        <v>249.32</v>
      </c>
      <c r="Q38" s="23">
        <f t="shared" si="2"/>
        <v>249.32</v>
      </c>
      <c r="R38" s="23">
        <f t="shared" si="3"/>
        <v>249.32</v>
      </c>
      <c r="S38" s="10" t="s">
        <v>37</v>
      </c>
      <c r="T38" s="10" t="s">
        <v>38</v>
      </c>
      <c r="U38" s="10" t="s">
        <v>147</v>
      </c>
      <c r="V38" s="10" t="s">
        <v>147</v>
      </c>
      <c r="W38" s="10"/>
      <c r="X38" s="10"/>
      <c r="Y38" s="10" t="s">
        <v>40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</row>
    <row r="39" s="3" customFormat="1" ht="82" customHeight="1" spans="1:39">
      <c r="A39" s="11">
        <v>34</v>
      </c>
      <c r="B39" s="10" t="s">
        <v>128</v>
      </c>
      <c r="C39" s="15" t="s">
        <v>61</v>
      </c>
      <c r="D39" s="15" t="s">
        <v>32</v>
      </c>
      <c r="E39" s="10" t="s">
        <v>46</v>
      </c>
      <c r="F39" s="10" t="s">
        <v>148</v>
      </c>
      <c r="G39" s="10" t="s">
        <v>79</v>
      </c>
      <c r="H39" s="3">
        <v>2015</v>
      </c>
      <c r="I39" s="27">
        <v>42156</v>
      </c>
      <c r="J39" s="21" t="s">
        <v>45</v>
      </c>
      <c r="K39" s="22">
        <f t="shared" si="1"/>
        <v>232.75</v>
      </c>
      <c r="L39" s="22"/>
      <c r="M39" s="22"/>
      <c r="N39" s="22"/>
      <c r="O39" s="22"/>
      <c r="P39" s="22">
        <v>232.75</v>
      </c>
      <c r="Q39" s="23">
        <f t="shared" si="2"/>
        <v>232.75</v>
      </c>
      <c r="R39" s="23">
        <f t="shared" si="3"/>
        <v>232.75</v>
      </c>
      <c r="S39" s="10" t="s">
        <v>37</v>
      </c>
      <c r="T39" s="10" t="s">
        <v>38</v>
      </c>
      <c r="U39" s="10" t="s">
        <v>149</v>
      </c>
      <c r="V39" s="10" t="s">
        <v>149</v>
      </c>
      <c r="W39" s="10"/>
      <c r="X39" s="10"/>
      <c r="Y39" s="10" t="s">
        <v>40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</row>
    <row r="40" s="3" customFormat="1" ht="82" customHeight="1" spans="1:39">
      <c r="A40" s="11">
        <v>35</v>
      </c>
      <c r="B40" s="10" t="s">
        <v>128</v>
      </c>
      <c r="C40" s="15" t="s">
        <v>61</v>
      </c>
      <c r="D40" s="15" t="s">
        <v>32</v>
      </c>
      <c r="E40" s="10" t="s">
        <v>46</v>
      </c>
      <c r="F40" s="10" t="s">
        <v>150</v>
      </c>
      <c r="G40" s="10" t="s">
        <v>140</v>
      </c>
      <c r="H40" s="3">
        <v>2015</v>
      </c>
      <c r="I40" s="27">
        <v>42156</v>
      </c>
      <c r="J40" s="21" t="s">
        <v>45</v>
      </c>
      <c r="K40" s="22">
        <f t="shared" si="1"/>
        <v>202.69</v>
      </c>
      <c r="L40" s="22"/>
      <c r="M40" s="22"/>
      <c r="N40" s="22"/>
      <c r="O40" s="22"/>
      <c r="P40" s="22">
        <v>202.69</v>
      </c>
      <c r="Q40" s="23">
        <f t="shared" si="2"/>
        <v>202.69</v>
      </c>
      <c r="R40" s="23">
        <f t="shared" si="3"/>
        <v>202.69</v>
      </c>
      <c r="S40" s="10" t="s">
        <v>37</v>
      </c>
      <c r="T40" s="10" t="s">
        <v>38</v>
      </c>
      <c r="U40" s="10" t="s">
        <v>151</v>
      </c>
      <c r="V40" s="10" t="s">
        <v>151</v>
      </c>
      <c r="W40" s="10"/>
      <c r="X40" s="10"/>
      <c r="Y40" s="10" t="s">
        <v>40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</row>
    <row r="41" s="3" customFormat="1" ht="82" customHeight="1" spans="1:39">
      <c r="A41" s="11">
        <v>36</v>
      </c>
      <c r="B41" s="10" t="s">
        <v>128</v>
      </c>
      <c r="C41" s="15" t="s">
        <v>61</v>
      </c>
      <c r="D41" s="15" t="s">
        <v>32</v>
      </c>
      <c r="E41" s="10" t="s">
        <v>52</v>
      </c>
      <c r="F41" s="10" t="s">
        <v>152</v>
      </c>
      <c r="G41" s="10" t="s">
        <v>140</v>
      </c>
      <c r="H41" s="3">
        <v>2015</v>
      </c>
      <c r="I41" s="27">
        <v>42156</v>
      </c>
      <c r="J41" s="21" t="s">
        <v>45</v>
      </c>
      <c r="K41" s="22">
        <f t="shared" si="1"/>
        <v>302.19</v>
      </c>
      <c r="L41" s="22"/>
      <c r="M41" s="22"/>
      <c r="N41" s="22"/>
      <c r="O41" s="22"/>
      <c r="P41" s="22">
        <v>302.19</v>
      </c>
      <c r="Q41" s="23">
        <f t="shared" si="2"/>
        <v>302.19</v>
      </c>
      <c r="R41" s="23">
        <f t="shared" si="3"/>
        <v>302.19</v>
      </c>
      <c r="S41" s="10" t="s">
        <v>37</v>
      </c>
      <c r="T41" s="10" t="s">
        <v>38</v>
      </c>
      <c r="U41" s="10" t="s">
        <v>153</v>
      </c>
      <c r="V41" s="10" t="s">
        <v>153</v>
      </c>
      <c r="W41" s="10"/>
      <c r="X41" s="10"/>
      <c r="Y41" s="10" t="s">
        <v>40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</row>
    <row r="42" s="3" customFormat="1" ht="82" customHeight="1" spans="1:39">
      <c r="A42" s="11">
        <v>37</v>
      </c>
      <c r="B42" s="10" t="s">
        <v>128</v>
      </c>
      <c r="C42" s="15" t="s">
        <v>61</v>
      </c>
      <c r="D42" s="15" t="s">
        <v>32</v>
      </c>
      <c r="E42" s="10" t="s">
        <v>154</v>
      </c>
      <c r="F42" s="10" t="s">
        <v>155</v>
      </c>
      <c r="G42" s="10" t="s">
        <v>140</v>
      </c>
      <c r="H42" s="3">
        <v>2015</v>
      </c>
      <c r="I42" s="27">
        <v>42156</v>
      </c>
      <c r="J42" s="21" t="s">
        <v>45</v>
      </c>
      <c r="K42" s="22">
        <f t="shared" si="1"/>
        <v>134.87</v>
      </c>
      <c r="L42" s="22"/>
      <c r="M42" s="22"/>
      <c r="N42" s="22"/>
      <c r="O42" s="22"/>
      <c r="P42" s="22">
        <v>134.87</v>
      </c>
      <c r="Q42" s="23">
        <f t="shared" si="2"/>
        <v>134.87</v>
      </c>
      <c r="R42" s="23">
        <f t="shared" si="3"/>
        <v>134.87</v>
      </c>
      <c r="S42" s="10" t="s">
        <v>37</v>
      </c>
      <c r="T42" s="10" t="s">
        <v>38</v>
      </c>
      <c r="U42" s="10" t="s">
        <v>156</v>
      </c>
      <c r="V42" s="10" t="s">
        <v>156</v>
      </c>
      <c r="W42" s="10"/>
      <c r="X42" s="10"/>
      <c r="Y42" s="10" t="s">
        <v>40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</row>
    <row r="43" s="3" customFormat="1" ht="83" customHeight="1" spans="1:39">
      <c r="A43" s="11">
        <v>38</v>
      </c>
      <c r="B43" s="10" t="s">
        <v>157</v>
      </c>
      <c r="C43" s="15" t="s">
        <v>61</v>
      </c>
      <c r="D43" s="15" t="s">
        <v>32</v>
      </c>
      <c r="E43" s="10" t="s">
        <v>70</v>
      </c>
      <c r="F43" s="10" t="s">
        <v>158</v>
      </c>
      <c r="G43" s="10" t="s">
        <v>159</v>
      </c>
      <c r="H43" s="3">
        <v>2015</v>
      </c>
      <c r="I43" s="20">
        <v>42186</v>
      </c>
      <c r="J43" s="21" t="s">
        <v>45</v>
      </c>
      <c r="K43" s="22">
        <f t="shared" si="1"/>
        <v>630.99</v>
      </c>
      <c r="L43" s="22"/>
      <c r="M43" s="22"/>
      <c r="N43" s="22"/>
      <c r="O43" s="22"/>
      <c r="P43" s="22">
        <v>630.99</v>
      </c>
      <c r="Q43" s="23">
        <f t="shared" si="2"/>
        <v>630.99</v>
      </c>
      <c r="R43" s="23">
        <f t="shared" si="3"/>
        <v>630.99</v>
      </c>
      <c r="S43" s="10" t="s">
        <v>37</v>
      </c>
      <c r="T43" s="10" t="s">
        <v>38</v>
      </c>
      <c r="U43" s="10" t="s">
        <v>160</v>
      </c>
      <c r="V43" s="10" t="s">
        <v>160</v>
      </c>
      <c r="W43" s="10"/>
      <c r="X43" s="10"/>
      <c r="Y43" s="10" t="s">
        <v>40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</row>
    <row r="44" s="3" customFormat="1" ht="83" customHeight="1" spans="1:39">
      <c r="A44" s="11">
        <v>39</v>
      </c>
      <c r="B44" s="10" t="s">
        <v>157</v>
      </c>
      <c r="C44" s="15" t="s">
        <v>61</v>
      </c>
      <c r="D44" s="15" t="s">
        <v>32</v>
      </c>
      <c r="E44" s="10" t="s">
        <v>70</v>
      </c>
      <c r="F44" s="10" t="s">
        <v>161</v>
      </c>
      <c r="G44" s="10" t="s">
        <v>162</v>
      </c>
      <c r="H44" s="3">
        <v>2015</v>
      </c>
      <c r="I44" s="20">
        <v>42186</v>
      </c>
      <c r="J44" s="21" t="s">
        <v>45</v>
      </c>
      <c r="K44" s="22">
        <f t="shared" si="1"/>
        <v>322.53</v>
      </c>
      <c r="L44" s="22"/>
      <c r="M44" s="22"/>
      <c r="N44" s="22"/>
      <c r="O44" s="22"/>
      <c r="P44" s="22">
        <v>322.53</v>
      </c>
      <c r="Q44" s="23">
        <f t="shared" si="2"/>
        <v>322.53</v>
      </c>
      <c r="R44" s="23">
        <f t="shared" si="3"/>
        <v>322.53</v>
      </c>
      <c r="S44" s="10" t="s">
        <v>37</v>
      </c>
      <c r="T44" s="10" t="s">
        <v>38</v>
      </c>
      <c r="U44" s="10" t="s">
        <v>163</v>
      </c>
      <c r="V44" s="10" t="s">
        <v>163</v>
      </c>
      <c r="W44" s="10"/>
      <c r="X44" s="10"/>
      <c r="Y44" s="10" t="s">
        <v>40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</row>
    <row r="45" s="3" customFormat="1" ht="83" customHeight="1" spans="1:39">
      <c r="A45" s="11">
        <v>40</v>
      </c>
      <c r="B45" s="10" t="s">
        <v>157</v>
      </c>
      <c r="C45" s="15" t="s">
        <v>61</v>
      </c>
      <c r="D45" s="15" t="s">
        <v>32</v>
      </c>
      <c r="E45" s="10" t="s">
        <v>70</v>
      </c>
      <c r="F45" s="3" t="s">
        <v>164</v>
      </c>
      <c r="G45" s="10" t="s">
        <v>165</v>
      </c>
      <c r="H45" s="3">
        <v>2015</v>
      </c>
      <c r="I45" s="20">
        <v>42186</v>
      </c>
      <c r="J45" s="21" t="s">
        <v>45</v>
      </c>
      <c r="K45" s="22">
        <f t="shared" si="1"/>
        <v>215.52</v>
      </c>
      <c r="L45" s="22"/>
      <c r="M45" s="22"/>
      <c r="N45" s="22"/>
      <c r="O45" s="22"/>
      <c r="P45" s="23">
        <v>215.52</v>
      </c>
      <c r="Q45" s="23">
        <f t="shared" si="2"/>
        <v>215.52</v>
      </c>
      <c r="R45" s="23">
        <f t="shared" si="3"/>
        <v>215.52</v>
      </c>
      <c r="S45" s="10" t="s">
        <v>37</v>
      </c>
      <c r="T45" s="10" t="s">
        <v>38</v>
      </c>
      <c r="U45" s="10" t="s">
        <v>166</v>
      </c>
      <c r="V45" s="10" t="s">
        <v>166</v>
      </c>
      <c r="W45" s="10"/>
      <c r="X45" s="10"/>
      <c r="Y45" s="10" t="s">
        <v>40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</row>
    <row r="46" s="3" customFormat="1" ht="83" customHeight="1" spans="1:39">
      <c r="A46" s="11">
        <v>41</v>
      </c>
      <c r="B46" s="10" t="s">
        <v>157</v>
      </c>
      <c r="C46" s="15" t="s">
        <v>61</v>
      </c>
      <c r="D46" s="15" t="s">
        <v>32</v>
      </c>
      <c r="E46" s="10" t="s">
        <v>66</v>
      </c>
      <c r="F46" s="10" t="s">
        <v>167</v>
      </c>
      <c r="G46" s="10" t="s">
        <v>168</v>
      </c>
      <c r="H46" s="3">
        <v>2015</v>
      </c>
      <c r="I46" s="20">
        <v>42186</v>
      </c>
      <c r="J46" s="21" t="s">
        <v>45</v>
      </c>
      <c r="K46" s="22">
        <f t="shared" si="1"/>
        <v>232.74</v>
      </c>
      <c r="L46" s="22"/>
      <c r="M46" s="22"/>
      <c r="N46" s="22"/>
      <c r="O46" s="22"/>
      <c r="P46" s="23">
        <v>232.74</v>
      </c>
      <c r="Q46" s="23">
        <f t="shared" si="2"/>
        <v>232.74</v>
      </c>
      <c r="R46" s="23">
        <f t="shared" si="3"/>
        <v>232.74</v>
      </c>
      <c r="S46" s="10" t="s">
        <v>37</v>
      </c>
      <c r="T46" s="10" t="s">
        <v>38</v>
      </c>
      <c r="U46" s="10" t="s">
        <v>169</v>
      </c>
      <c r="V46" s="10" t="s">
        <v>169</v>
      </c>
      <c r="W46" s="10"/>
      <c r="X46" s="10"/>
      <c r="Y46" s="10" t="s">
        <v>40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</row>
    <row r="47" s="3" customFormat="1" ht="83" customHeight="1" spans="1:39">
      <c r="A47" s="11">
        <v>42</v>
      </c>
      <c r="B47" s="10" t="s">
        <v>157</v>
      </c>
      <c r="C47" s="15" t="s">
        <v>61</v>
      </c>
      <c r="D47" s="15" t="s">
        <v>32</v>
      </c>
      <c r="E47" s="10" t="s">
        <v>170</v>
      </c>
      <c r="F47" s="10" t="s">
        <v>171</v>
      </c>
      <c r="G47" s="10" t="s">
        <v>172</v>
      </c>
      <c r="H47" s="3">
        <v>2015</v>
      </c>
      <c r="I47" s="20">
        <v>42186</v>
      </c>
      <c r="J47" s="21" t="s">
        <v>45</v>
      </c>
      <c r="K47" s="22">
        <f t="shared" si="1"/>
        <v>598.22</v>
      </c>
      <c r="L47" s="22"/>
      <c r="M47" s="22"/>
      <c r="N47" s="22"/>
      <c r="O47" s="22"/>
      <c r="P47" s="23">
        <v>598.22</v>
      </c>
      <c r="Q47" s="23">
        <f t="shared" si="2"/>
        <v>598.22</v>
      </c>
      <c r="R47" s="23">
        <f t="shared" si="3"/>
        <v>598.22</v>
      </c>
      <c r="S47" s="10" t="s">
        <v>37</v>
      </c>
      <c r="T47" s="10" t="s">
        <v>38</v>
      </c>
      <c r="U47" s="10" t="s">
        <v>173</v>
      </c>
      <c r="V47" s="10" t="s">
        <v>173</v>
      </c>
      <c r="W47" s="10"/>
      <c r="X47" s="10"/>
      <c r="Y47" s="10" t="s">
        <v>40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7"/>
    </row>
    <row r="48" s="3" customFormat="1" ht="83" customHeight="1" spans="1:39">
      <c r="A48" s="11">
        <v>43</v>
      </c>
      <c r="B48" s="10" t="s">
        <v>174</v>
      </c>
      <c r="C48" s="15" t="s">
        <v>175</v>
      </c>
      <c r="D48" s="15" t="s">
        <v>32</v>
      </c>
      <c r="E48" s="10" t="s">
        <v>176</v>
      </c>
      <c r="F48" s="10" t="s">
        <v>177</v>
      </c>
      <c r="G48" s="10" t="s">
        <v>178</v>
      </c>
      <c r="H48" s="13">
        <v>2015</v>
      </c>
      <c r="I48" s="27">
        <v>42339</v>
      </c>
      <c r="J48" s="21">
        <v>15</v>
      </c>
      <c r="K48" s="22">
        <f t="shared" si="1"/>
        <v>511.41</v>
      </c>
      <c r="L48" s="28"/>
      <c r="M48" s="25"/>
      <c r="N48" s="25"/>
      <c r="O48" s="25"/>
      <c r="P48" s="25">
        <v>511.41</v>
      </c>
      <c r="Q48" s="23">
        <f t="shared" si="2"/>
        <v>511.41</v>
      </c>
      <c r="R48" s="23">
        <f t="shared" si="3"/>
        <v>511.41</v>
      </c>
      <c r="S48" s="15" t="s">
        <v>37</v>
      </c>
      <c r="T48" s="10" t="s">
        <v>38</v>
      </c>
      <c r="U48" s="10" t="s">
        <v>179</v>
      </c>
      <c r="V48" s="10" t="s">
        <v>179</v>
      </c>
      <c r="W48" s="10"/>
      <c r="X48" s="10"/>
      <c r="Y48" s="10" t="s">
        <v>40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7"/>
    </row>
    <row r="49" s="3" customFormat="1" ht="108" customHeight="1" spans="1:39">
      <c r="A49" s="11">
        <v>44</v>
      </c>
      <c r="B49" s="10" t="s">
        <v>174</v>
      </c>
      <c r="C49" s="10" t="s">
        <v>175</v>
      </c>
      <c r="D49" s="10" t="s">
        <v>32</v>
      </c>
      <c r="E49" s="10" t="s">
        <v>180</v>
      </c>
      <c r="F49" s="10" t="s">
        <v>181</v>
      </c>
      <c r="G49" s="10" t="s">
        <v>182</v>
      </c>
      <c r="H49" s="13">
        <v>2015</v>
      </c>
      <c r="I49" s="27">
        <v>42339</v>
      </c>
      <c r="J49" s="21">
        <v>15</v>
      </c>
      <c r="K49" s="22">
        <f t="shared" si="1"/>
        <v>393.81</v>
      </c>
      <c r="L49" s="28"/>
      <c r="M49" s="25"/>
      <c r="N49" s="25"/>
      <c r="O49" s="25"/>
      <c r="P49" s="25">
        <v>393.81</v>
      </c>
      <c r="Q49" s="23">
        <f t="shared" si="2"/>
        <v>393.81</v>
      </c>
      <c r="R49" s="23">
        <f t="shared" si="3"/>
        <v>393.81</v>
      </c>
      <c r="S49" s="15" t="s">
        <v>37</v>
      </c>
      <c r="T49" s="10" t="s">
        <v>38</v>
      </c>
      <c r="U49" s="10" t="s">
        <v>66</v>
      </c>
      <c r="V49" s="10" t="s">
        <v>66</v>
      </c>
      <c r="W49" s="10"/>
      <c r="X49" s="10"/>
      <c r="Y49" s="10" t="s">
        <v>40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7"/>
    </row>
    <row r="50" s="3" customFormat="1" ht="83" customHeight="1" spans="1:39">
      <c r="A50" s="11">
        <v>45</v>
      </c>
      <c r="B50" s="10" t="s">
        <v>174</v>
      </c>
      <c r="C50" s="10" t="s">
        <v>175</v>
      </c>
      <c r="D50" s="10" t="s">
        <v>32</v>
      </c>
      <c r="E50" s="10" t="s">
        <v>183</v>
      </c>
      <c r="F50" s="10" t="s">
        <v>184</v>
      </c>
      <c r="G50" s="10" t="s">
        <v>185</v>
      </c>
      <c r="H50" s="13">
        <v>2015</v>
      </c>
      <c r="I50" s="27">
        <v>42339</v>
      </c>
      <c r="J50" s="21">
        <v>15</v>
      </c>
      <c r="K50" s="22">
        <f t="shared" si="1"/>
        <v>418.17</v>
      </c>
      <c r="L50" s="28"/>
      <c r="M50" s="25"/>
      <c r="N50" s="25"/>
      <c r="O50" s="25"/>
      <c r="P50" s="25">
        <v>418.17</v>
      </c>
      <c r="Q50" s="23">
        <f t="shared" si="2"/>
        <v>418.17</v>
      </c>
      <c r="R50" s="23">
        <f t="shared" si="3"/>
        <v>418.17</v>
      </c>
      <c r="S50" s="15" t="s">
        <v>37</v>
      </c>
      <c r="T50" s="10" t="s">
        <v>38</v>
      </c>
      <c r="U50" s="10" t="s">
        <v>186</v>
      </c>
      <c r="V50" s="10" t="s">
        <v>186</v>
      </c>
      <c r="W50" s="10"/>
      <c r="X50" s="10"/>
      <c r="Y50" s="10" t="s">
        <v>40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7"/>
    </row>
    <row r="51" s="3" customFormat="1" ht="83" customHeight="1" spans="1:39">
      <c r="A51" s="11">
        <v>46</v>
      </c>
      <c r="B51" s="10" t="s">
        <v>174</v>
      </c>
      <c r="C51" s="10" t="s">
        <v>175</v>
      </c>
      <c r="D51" s="10" t="s">
        <v>32</v>
      </c>
      <c r="E51" s="10" t="s">
        <v>84</v>
      </c>
      <c r="F51" s="10" t="s">
        <v>187</v>
      </c>
      <c r="G51" s="10" t="s">
        <v>188</v>
      </c>
      <c r="H51" s="13">
        <v>2015</v>
      </c>
      <c r="I51" s="27">
        <v>42339</v>
      </c>
      <c r="J51" s="21">
        <v>15</v>
      </c>
      <c r="K51" s="22">
        <f t="shared" si="1"/>
        <v>438.61</v>
      </c>
      <c r="L51" s="28"/>
      <c r="M51" s="25"/>
      <c r="N51" s="25"/>
      <c r="O51" s="25"/>
      <c r="P51" s="25">
        <v>438.61</v>
      </c>
      <c r="Q51" s="23">
        <f t="shared" si="2"/>
        <v>438.61</v>
      </c>
      <c r="R51" s="23">
        <f t="shared" si="3"/>
        <v>438.61</v>
      </c>
      <c r="S51" s="15" t="s">
        <v>37</v>
      </c>
      <c r="T51" s="10" t="s">
        <v>38</v>
      </c>
      <c r="U51" s="10" t="s">
        <v>189</v>
      </c>
      <c r="V51" s="10" t="s">
        <v>189</v>
      </c>
      <c r="W51" s="10"/>
      <c r="X51" s="10"/>
      <c r="Y51" s="10" t="s">
        <v>40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7"/>
    </row>
    <row r="52" s="3" customFormat="1" ht="83" customHeight="1" spans="1:39">
      <c r="A52" s="11">
        <v>47</v>
      </c>
      <c r="B52" s="10" t="s">
        <v>190</v>
      </c>
      <c r="C52" s="10" t="s">
        <v>175</v>
      </c>
      <c r="D52" s="10" t="s">
        <v>32</v>
      </c>
      <c r="E52" s="10" t="s">
        <v>33</v>
      </c>
      <c r="G52" s="10" t="s">
        <v>191</v>
      </c>
      <c r="H52" s="13">
        <v>2015</v>
      </c>
      <c r="I52" s="27">
        <v>42339</v>
      </c>
      <c r="J52" s="21">
        <v>15</v>
      </c>
      <c r="K52" s="22">
        <f t="shared" si="1"/>
        <v>454.99</v>
      </c>
      <c r="L52" s="28"/>
      <c r="M52" s="25"/>
      <c r="N52" s="25"/>
      <c r="O52" s="25"/>
      <c r="P52" s="25">
        <v>454.99</v>
      </c>
      <c r="Q52" s="23">
        <f t="shared" si="2"/>
        <v>454.99</v>
      </c>
      <c r="R52" s="23">
        <f t="shared" si="3"/>
        <v>454.99</v>
      </c>
      <c r="S52" s="10" t="s">
        <v>37</v>
      </c>
      <c r="T52" s="10" t="s">
        <v>38</v>
      </c>
      <c r="U52" s="10" t="s">
        <v>124</v>
      </c>
      <c r="V52" s="10" t="s">
        <v>124</v>
      </c>
      <c r="W52" s="10"/>
      <c r="X52" s="10"/>
      <c r="Y52" s="10" t="s">
        <v>40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7"/>
    </row>
    <row r="53" s="3" customFormat="1" ht="83" customHeight="1" spans="1:39">
      <c r="A53" s="11">
        <v>48</v>
      </c>
      <c r="B53" s="10" t="s">
        <v>190</v>
      </c>
      <c r="C53" s="10" t="s">
        <v>175</v>
      </c>
      <c r="D53" s="10" t="s">
        <v>32</v>
      </c>
      <c r="E53" s="10" t="s">
        <v>192</v>
      </c>
      <c r="G53" s="10" t="s">
        <v>193</v>
      </c>
      <c r="H53" s="13">
        <v>2015</v>
      </c>
      <c r="I53" s="27">
        <v>42339</v>
      </c>
      <c r="J53" s="21">
        <v>15</v>
      </c>
      <c r="K53" s="22">
        <f t="shared" si="1"/>
        <v>459.71</v>
      </c>
      <c r="L53" s="28"/>
      <c r="M53" s="25"/>
      <c r="N53" s="25"/>
      <c r="O53" s="25"/>
      <c r="P53" s="25">
        <v>459.71</v>
      </c>
      <c r="Q53" s="23">
        <f t="shared" si="2"/>
        <v>459.71</v>
      </c>
      <c r="R53" s="23">
        <f t="shared" si="3"/>
        <v>459.71</v>
      </c>
      <c r="S53" s="10" t="s">
        <v>37</v>
      </c>
      <c r="T53" s="10" t="s">
        <v>38</v>
      </c>
      <c r="U53" s="10" t="s">
        <v>194</v>
      </c>
      <c r="V53" s="10" t="s">
        <v>194</v>
      </c>
      <c r="W53" s="10"/>
      <c r="X53" s="10"/>
      <c r="Y53" s="10" t="s">
        <v>40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7"/>
    </row>
    <row r="54" s="3" customFormat="1" ht="83" customHeight="1" spans="1:39">
      <c r="A54" s="11">
        <v>49</v>
      </c>
      <c r="B54" s="10" t="s">
        <v>190</v>
      </c>
      <c r="C54" s="10" t="s">
        <v>175</v>
      </c>
      <c r="D54" s="10" t="s">
        <v>32</v>
      </c>
      <c r="E54" s="10" t="s">
        <v>50</v>
      </c>
      <c r="G54" s="10" t="s">
        <v>195</v>
      </c>
      <c r="H54" s="13">
        <v>2015</v>
      </c>
      <c r="I54" s="27">
        <v>42339</v>
      </c>
      <c r="J54" s="21">
        <v>15</v>
      </c>
      <c r="K54" s="22">
        <f t="shared" si="1"/>
        <v>440.3</v>
      </c>
      <c r="L54" s="28"/>
      <c r="M54" s="25"/>
      <c r="N54" s="25"/>
      <c r="O54" s="25"/>
      <c r="P54" s="25">
        <v>440.3</v>
      </c>
      <c r="Q54" s="23">
        <f t="shared" si="2"/>
        <v>440.3</v>
      </c>
      <c r="R54" s="23">
        <f t="shared" si="3"/>
        <v>440.3</v>
      </c>
      <c r="S54" s="10" t="s">
        <v>37</v>
      </c>
      <c r="T54" s="10" t="s">
        <v>38</v>
      </c>
      <c r="U54" s="10" t="s">
        <v>52</v>
      </c>
      <c r="V54" s="10" t="s">
        <v>52</v>
      </c>
      <c r="W54" s="10"/>
      <c r="X54" s="10"/>
      <c r="Y54" s="10" t="s">
        <v>40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7"/>
    </row>
    <row r="55" s="3" customFormat="1" ht="78" customHeight="1" spans="1:39">
      <c r="A55" s="11">
        <v>50</v>
      </c>
      <c r="B55" s="10" t="s">
        <v>196</v>
      </c>
      <c r="C55" s="10" t="s">
        <v>31</v>
      </c>
      <c r="D55" s="10" t="s">
        <v>32</v>
      </c>
      <c r="E55" s="10" t="s">
        <v>33</v>
      </c>
      <c r="F55" s="3" t="s">
        <v>197</v>
      </c>
      <c r="G55" s="10" t="s">
        <v>198</v>
      </c>
      <c r="H55" s="3">
        <v>2015</v>
      </c>
      <c r="I55" s="20">
        <v>42705</v>
      </c>
      <c r="J55" s="21" t="s">
        <v>36</v>
      </c>
      <c r="K55" s="22">
        <f t="shared" si="1"/>
        <v>380</v>
      </c>
      <c r="L55" s="22"/>
      <c r="M55" s="23"/>
      <c r="N55" s="23"/>
      <c r="O55" s="23"/>
      <c r="P55" s="23">
        <v>380</v>
      </c>
      <c r="Q55" s="23">
        <f t="shared" si="2"/>
        <v>380</v>
      </c>
      <c r="R55" s="23">
        <f t="shared" si="3"/>
        <v>380</v>
      </c>
      <c r="S55" s="10" t="s">
        <v>37</v>
      </c>
      <c r="T55" s="10" t="s">
        <v>38</v>
      </c>
      <c r="U55" s="10" t="s">
        <v>39</v>
      </c>
      <c r="V55" s="10" t="s">
        <v>39</v>
      </c>
      <c r="W55" s="10"/>
      <c r="X55" s="10"/>
      <c r="Y55" s="10" t="s">
        <v>40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7"/>
    </row>
    <row r="56" s="3" customFormat="1" ht="78" customHeight="1" spans="1:39">
      <c r="A56" s="11">
        <v>51</v>
      </c>
      <c r="B56" s="10" t="s">
        <v>199</v>
      </c>
      <c r="C56" s="10" t="s">
        <v>42</v>
      </c>
      <c r="D56" s="10" t="s">
        <v>32</v>
      </c>
      <c r="E56" s="10" t="s">
        <v>53</v>
      </c>
      <c r="G56" s="10" t="s">
        <v>200</v>
      </c>
      <c r="H56" s="3">
        <v>2016</v>
      </c>
      <c r="I56" s="20">
        <v>42644</v>
      </c>
      <c r="J56" s="24" t="s">
        <v>45</v>
      </c>
      <c r="K56" s="22">
        <f t="shared" si="1"/>
        <v>1197.3</v>
      </c>
      <c r="L56" s="23">
        <v>820</v>
      </c>
      <c r="M56" s="23"/>
      <c r="N56" s="23"/>
      <c r="O56" s="23"/>
      <c r="P56" s="23">
        <f>1197.3-820</f>
        <v>377.3</v>
      </c>
      <c r="Q56" s="23">
        <f t="shared" si="2"/>
        <v>1197.3</v>
      </c>
      <c r="R56" s="23">
        <f t="shared" si="3"/>
        <v>1197.3</v>
      </c>
      <c r="S56" s="10" t="s">
        <v>37</v>
      </c>
      <c r="T56" s="10" t="s">
        <v>38</v>
      </c>
      <c r="U56" s="10" t="s">
        <v>55</v>
      </c>
      <c r="V56" s="10" t="s">
        <v>55</v>
      </c>
      <c r="W56" s="10"/>
      <c r="X56" s="10"/>
      <c r="Y56" s="10" t="s">
        <v>40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</row>
    <row r="57" s="3" customFormat="1" ht="78" customHeight="1" spans="1:39">
      <c r="A57" s="11">
        <v>52</v>
      </c>
      <c r="B57" s="10" t="s">
        <v>199</v>
      </c>
      <c r="C57" s="10" t="s">
        <v>42</v>
      </c>
      <c r="D57" s="10" t="s">
        <v>32</v>
      </c>
      <c r="E57" s="10" t="s">
        <v>201</v>
      </c>
      <c r="G57" s="10" t="s">
        <v>202</v>
      </c>
      <c r="H57" s="3">
        <v>2016</v>
      </c>
      <c r="I57" s="20">
        <v>42644</v>
      </c>
      <c r="J57" s="24" t="s">
        <v>45</v>
      </c>
      <c r="K57" s="22">
        <f t="shared" si="1"/>
        <v>311.72</v>
      </c>
      <c r="L57" s="22"/>
      <c r="M57" s="23"/>
      <c r="N57" s="23"/>
      <c r="O57" s="23"/>
      <c r="P57" s="23">
        <v>311.72</v>
      </c>
      <c r="Q57" s="23">
        <f t="shared" si="2"/>
        <v>311.72</v>
      </c>
      <c r="R57" s="23">
        <f t="shared" si="3"/>
        <v>311.72</v>
      </c>
      <c r="S57" s="10" t="s">
        <v>37</v>
      </c>
      <c r="T57" s="10" t="s">
        <v>38</v>
      </c>
      <c r="U57" s="10" t="s">
        <v>203</v>
      </c>
      <c r="V57" s="10" t="s">
        <v>203</v>
      </c>
      <c r="W57" s="10"/>
      <c r="X57" s="10"/>
      <c r="Y57" s="10" t="s">
        <v>40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7"/>
    </row>
    <row r="58" s="3" customFormat="1" ht="78" customHeight="1" spans="1:39">
      <c r="A58" s="11">
        <v>53</v>
      </c>
      <c r="B58" s="10" t="s">
        <v>199</v>
      </c>
      <c r="C58" s="10" t="s">
        <v>42</v>
      </c>
      <c r="D58" s="10" t="s">
        <v>32</v>
      </c>
      <c r="E58" s="10" t="s">
        <v>47</v>
      </c>
      <c r="G58" s="10" t="s">
        <v>204</v>
      </c>
      <c r="H58" s="3">
        <v>2016</v>
      </c>
      <c r="I58" s="20">
        <v>42644</v>
      </c>
      <c r="J58" s="24" t="s">
        <v>45</v>
      </c>
      <c r="K58" s="22">
        <f t="shared" si="1"/>
        <v>413.49</v>
      </c>
      <c r="L58" s="22"/>
      <c r="M58" s="23"/>
      <c r="N58" s="23"/>
      <c r="O58" s="23"/>
      <c r="P58" s="23">
        <v>413.49</v>
      </c>
      <c r="Q58" s="23">
        <f t="shared" si="2"/>
        <v>413.49</v>
      </c>
      <c r="R58" s="23">
        <f t="shared" si="3"/>
        <v>413.49</v>
      </c>
      <c r="S58" s="10" t="s">
        <v>37</v>
      </c>
      <c r="T58" s="10" t="s">
        <v>38</v>
      </c>
      <c r="U58" s="10" t="s">
        <v>49</v>
      </c>
      <c r="V58" s="10" t="s">
        <v>49</v>
      </c>
      <c r="W58" s="10"/>
      <c r="X58" s="10"/>
      <c r="Y58" s="10" t="s">
        <v>40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7"/>
    </row>
    <row r="59" s="3" customFormat="1" ht="78" customHeight="1" spans="1:39">
      <c r="A59" s="11">
        <v>54</v>
      </c>
      <c r="B59" s="10" t="s">
        <v>205</v>
      </c>
      <c r="C59" s="15" t="s">
        <v>61</v>
      </c>
      <c r="D59" s="15" t="s">
        <v>32</v>
      </c>
      <c r="E59" s="10" t="s">
        <v>66</v>
      </c>
      <c r="F59" s="10" t="s">
        <v>206</v>
      </c>
      <c r="G59" s="10" t="s">
        <v>207</v>
      </c>
      <c r="H59" s="3">
        <v>2016</v>
      </c>
      <c r="I59" s="20">
        <v>42675</v>
      </c>
      <c r="J59" s="21" t="s">
        <v>45</v>
      </c>
      <c r="K59" s="22">
        <f t="shared" si="1"/>
        <v>67.54</v>
      </c>
      <c r="L59" s="22"/>
      <c r="M59" s="23"/>
      <c r="N59" s="23"/>
      <c r="O59" s="23"/>
      <c r="P59" s="23">
        <v>67.54</v>
      </c>
      <c r="Q59" s="23">
        <f t="shared" si="2"/>
        <v>67.54</v>
      </c>
      <c r="R59" s="23">
        <f t="shared" si="3"/>
        <v>67.54</v>
      </c>
      <c r="S59" s="10" t="s">
        <v>37</v>
      </c>
      <c r="T59" s="10" t="s">
        <v>38</v>
      </c>
      <c r="U59" s="10" t="s">
        <v>208</v>
      </c>
      <c r="V59" s="10" t="s">
        <v>208</v>
      </c>
      <c r="W59" s="10"/>
      <c r="X59" s="10"/>
      <c r="Y59" s="10" t="s">
        <v>40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7"/>
    </row>
    <row r="60" s="3" customFormat="1" ht="78" customHeight="1" spans="1:39">
      <c r="A60" s="11">
        <v>55</v>
      </c>
      <c r="B60" s="10" t="s">
        <v>205</v>
      </c>
      <c r="C60" s="15" t="s">
        <v>61</v>
      </c>
      <c r="D60" s="15" t="s">
        <v>32</v>
      </c>
      <c r="E60" s="10" t="s">
        <v>66</v>
      </c>
      <c r="F60" s="10" t="s">
        <v>209</v>
      </c>
      <c r="G60" s="10" t="s">
        <v>210</v>
      </c>
      <c r="H60" s="3">
        <v>2016</v>
      </c>
      <c r="I60" s="20">
        <v>42675</v>
      </c>
      <c r="J60" s="21" t="s">
        <v>45</v>
      </c>
      <c r="K60" s="22">
        <f t="shared" si="1"/>
        <v>325.7</v>
      </c>
      <c r="L60" s="22"/>
      <c r="M60" s="23"/>
      <c r="N60" s="23"/>
      <c r="O60" s="23"/>
      <c r="P60" s="23">
        <v>325.7</v>
      </c>
      <c r="Q60" s="23">
        <f t="shared" si="2"/>
        <v>325.7</v>
      </c>
      <c r="R60" s="23">
        <f t="shared" si="3"/>
        <v>325.7</v>
      </c>
      <c r="S60" s="10" t="s">
        <v>37</v>
      </c>
      <c r="T60" s="10" t="s">
        <v>38</v>
      </c>
      <c r="U60" s="10" t="s">
        <v>211</v>
      </c>
      <c r="V60" s="10" t="s">
        <v>211</v>
      </c>
      <c r="W60" s="10"/>
      <c r="X60" s="10"/>
      <c r="Y60" s="10" t="s">
        <v>40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7"/>
    </row>
    <row r="61" s="3" customFormat="1" ht="78" customHeight="1" spans="1:39">
      <c r="A61" s="11">
        <v>56</v>
      </c>
      <c r="B61" s="10" t="s">
        <v>205</v>
      </c>
      <c r="C61" s="15" t="s">
        <v>61</v>
      </c>
      <c r="D61" s="15" t="s">
        <v>32</v>
      </c>
      <c r="E61" s="10" t="s">
        <v>212</v>
      </c>
      <c r="F61" s="10" t="s">
        <v>213</v>
      </c>
      <c r="G61" s="10" t="s">
        <v>214</v>
      </c>
      <c r="H61" s="3">
        <v>2016</v>
      </c>
      <c r="I61" s="20">
        <v>42675</v>
      </c>
      <c r="J61" s="21" t="s">
        <v>45</v>
      </c>
      <c r="K61" s="22">
        <f t="shared" si="1"/>
        <v>284.7</v>
      </c>
      <c r="L61" s="22"/>
      <c r="M61" s="23"/>
      <c r="N61" s="23"/>
      <c r="O61" s="23"/>
      <c r="P61" s="23">
        <v>284.7</v>
      </c>
      <c r="Q61" s="23">
        <f t="shared" si="2"/>
        <v>284.7</v>
      </c>
      <c r="R61" s="23">
        <f t="shared" si="3"/>
        <v>284.7</v>
      </c>
      <c r="S61" s="10" t="s">
        <v>37</v>
      </c>
      <c r="T61" s="10" t="s">
        <v>38</v>
      </c>
      <c r="U61" s="10" t="s">
        <v>71</v>
      </c>
      <c r="V61" s="10" t="s">
        <v>71</v>
      </c>
      <c r="W61" s="10"/>
      <c r="X61" s="10"/>
      <c r="Y61" s="10" t="s">
        <v>40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7"/>
    </row>
    <row r="62" s="3" customFormat="1" ht="78" customHeight="1" spans="1:39">
      <c r="A62" s="11">
        <v>57</v>
      </c>
      <c r="B62" s="10" t="s">
        <v>205</v>
      </c>
      <c r="C62" s="15" t="s">
        <v>61</v>
      </c>
      <c r="D62" s="15" t="s">
        <v>32</v>
      </c>
      <c r="E62" s="10" t="s">
        <v>212</v>
      </c>
      <c r="F62" s="10" t="s">
        <v>215</v>
      </c>
      <c r="G62" s="10" t="s">
        <v>216</v>
      </c>
      <c r="H62" s="3">
        <v>2016</v>
      </c>
      <c r="I62" s="20">
        <v>42675</v>
      </c>
      <c r="J62" s="21" t="s">
        <v>45</v>
      </c>
      <c r="K62" s="22">
        <f t="shared" si="1"/>
        <v>202.34</v>
      </c>
      <c r="L62" s="22"/>
      <c r="M62" s="23"/>
      <c r="N62" s="23"/>
      <c r="O62" s="23"/>
      <c r="P62" s="23">
        <v>202.34</v>
      </c>
      <c r="Q62" s="23">
        <f t="shared" si="2"/>
        <v>202.34</v>
      </c>
      <c r="R62" s="23">
        <f t="shared" si="3"/>
        <v>202.34</v>
      </c>
      <c r="S62" s="10" t="s">
        <v>37</v>
      </c>
      <c r="T62" s="10" t="s">
        <v>38</v>
      </c>
      <c r="U62" s="10" t="s">
        <v>74</v>
      </c>
      <c r="V62" s="10" t="s">
        <v>74</v>
      </c>
      <c r="W62" s="10"/>
      <c r="X62" s="10"/>
      <c r="Y62" s="10" t="s">
        <v>40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7"/>
    </row>
    <row r="63" s="3" customFormat="1" ht="78" customHeight="1" spans="1:39">
      <c r="A63" s="11">
        <v>58</v>
      </c>
      <c r="B63" s="10" t="s">
        <v>205</v>
      </c>
      <c r="C63" s="15" t="s">
        <v>61</v>
      </c>
      <c r="D63" s="15" t="s">
        <v>32</v>
      </c>
      <c r="E63" s="10" t="s">
        <v>212</v>
      </c>
      <c r="F63" s="10" t="s">
        <v>217</v>
      </c>
      <c r="G63" s="10" t="s">
        <v>218</v>
      </c>
      <c r="H63" s="3">
        <v>2016</v>
      </c>
      <c r="I63" s="20">
        <v>42675</v>
      </c>
      <c r="J63" s="21" t="s">
        <v>45</v>
      </c>
      <c r="K63" s="22">
        <f t="shared" si="1"/>
        <v>381.26</v>
      </c>
      <c r="L63" s="22"/>
      <c r="M63" s="23"/>
      <c r="N63" s="23"/>
      <c r="O63" s="23"/>
      <c r="P63" s="23">
        <v>381.26</v>
      </c>
      <c r="Q63" s="23">
        <f t="shared" si="2"/>
        <v>381.26</v>
      </c>
      <c r="R63" s="23">
        <f t="shared" si="3"/>
        <v>381.26</v>
      </c>
      <c r="S63" s="10" t="s">
        <v>37</v>
      </c>
      <c r="T63" s="10" t="s">
        <v>38</v>
      </c>
      <c r="U63" s="10" t="s">
        <v>219</v>
      </c>
      <c r="V63" s="10" t="s">
        <v>219</v>
      </c>
      <c r="W63" s="10"/>
      <c r="X63" s="10"/>
      <c r="Y63" s="10" t="s">
        <v>40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7"/>
    </row>
    <row r="64" s="3" customFormat="1" ht="78" customHeight="1" spans="1:39">
      <c r="A64" s="11">
        <v>59</v>
      </c>
      <c r="B64" s="10" t="s">
        <v>205</v>
      </c>
      <c r="C64" s="15" t="s">
        <v>61</v>
      </c>
      <c r="D64" s="15" t="s">
        <v>32</v>
      </c>
      <c r="E64" s="10" t="s">
        <v>212</v>
      </c>
      <c r="F64" s="10" t="s">
        <v>220</v>
      </c>
      <c r="G64" s="10" t="s">
        <v>221</v>
      </c>
      <c r="H64" s="3">
        <v>2016</v>
      </c>
      <c r="I64" s="20">
        <v>42675</v>
      </c>
      <c r="J64" s="21" t="s">
        <v>45</v>
      </c>
      <c r="K64" s="22">
        <f t="shared" si="1"/>
        <v>146.42</v>
      </c>
      <c r="L64" s="22"/>
      <c r="M64" s="23"/>
      <c r="N64" s="23"/>
      <c r="O64" s="23"/>
      <c r="P64" s="23">
        <v>146.42</v>
      </c>
      <c r="Q64" s="23">
        <f t="shared" si="2"/>
        <v>146.42</v>
      </c>
      <c r="R64" s="23">
        <f t="shared" si="3"/>
        <v>146.42</v>
      </c>
      <c r="S64" s="10" t="s">
        <v>37</v>
      </c>
      <c r="T64" s="10" t="s">
        <v>38</v>
      </c>
      <c r="U64" s="10" t="s">
        <v>222</v>
      </c>
      <c r="V64" s="10" t="s">
        <v>222</v>
      </c>
      <c r="W64" s="10"/>
      <c r="X64" s="10"/>
      <c r="Y64" s="10" t="s">
        <v>40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7"/>
    </row>
    <row r="65" s="3" customFormat="1" ht="78" customHeight="1" spans="1:39">
      <c r="A65" s="11">
        <v>60</v>
      </c>
      <c r="B65" s="10" t="s">
        <v>205</v>
      </c>
      <c r="C65" s="15" t="s">
        <v>61</v>
      </c>
      <c r="D65" s="15" t="s">
        <v>32</v>
      </c>
      <c r="E65" s="10" t="s">
        <v>212</v>
      </c>
      <c r="F65" s="10" t="s">
        <v>223</v>
      </c>
      <c r="G65" s="10" t="s">
        <v>224</v>
      </c>
      <c r="H65" s="3">
        <v>2016</v>
      </c>
      <c r="I65" s="20">
        <v>42675</v>
      </c>
      <c r="J65" s="21" t="s">
        <v>45</v>
      </c>
      <c r="K65" s="22">
        <f t="shared" si="1"/>
        <v>226.09</v>
      </c>
      <c r="L65" s="22"/>
      <c r="M65" s="23"/>
      <c r="N65" s="23"/>
      <c r="O65" s="23"/>
      <c r="P65" s="23">
        <v>226.09</v>
      </c>
      <c r="Q65" s="23">
        <f t="shared" si="2"/>
        <v>226.09</v>
      </c>
      <c r="R65" s="23">
        <f t="shared" si="3"/>
        <v>226.09</v>
      </c>
      <c r="S65" s="10" t="s">
        <v>37</v>
      </c>
      <c r="T65" s="10" t="s">
        <v>38</v>
      </c>
      <c r="U65" s="10" t="s">
        <v>225</v>
      </c>
      <c r="V65" s="10" t="s">
        <v>225</v>
      </c>
      <c r="W65" s="10"/>
      <c r="X65" s="10"/>
      <c r="Y65" s="10" t="s">
        <v>40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7"/>
    </row>
    <row r="66" s="3" customFormat="1" ht="78" customHeight="1" spans="1:39">
      <c r="A66" s="11">
        <v>61</v>
      </c>
      <c r="B66" s="10" t="s">
        <v>205</v>
      </c>
      <c r="C66" s="15" t="s">
        <v>61</v>
      </c>
      <c r="D66" s="15" t="s">
        <v>32</v>
      </c>
      <c r="E66" s="10" t="s">
        <v>212</v>
      </c>
      <c r="F66" s="10" t="s">
        <v>226</v>
      </c>
      <c r="G66" s="10" t="s">
        <v>227</v>
      </c>
      <c r="H66" s="3">
        <v>2016</v>
      </c>
      <c r="I66" s="20">
        <v>42675</v>
      </c>
      <c r="J66" s="21" t="s">
        <v>45</v>
      </c>
      <c r="K66" s="22">
        <f t="shared" si="1"/>
        <v>331.71</v>
      </c>
      <c r="L66" s="22"/>
      <c r="M66" s="23"/>
      <c r="N66" s="23"/>
      <c r="O66" s="23"/>
      <c r="P66" s="23">
        <v>331.71</v>
      </c>
      <c r="Q66" s="23">
        <f t="shared" si="2"/>
        <v>331.71</v>
      </c>
      <c r="R66" s="23">
        <f t="shared" si="3"/>
        <v>331.71</v>
      </c>
      <c r="S66" s="10" t="s">
        <v>37</v>
      </c>
      <c r="T66" s="10" t="s">
        <v>38</v>
      </c>
      <c r="U66" s="10" t="s">
        <v>228</v>
      </c>
      <c r="V66" s="10" t="s">
        <v>228</v>
      </c>
      <c r="W66" s="10"/>
      <c r="X66" s="10"/>
      <c r="Y66" s="10" t="s">
        <v>40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7"/>
    </row>
    <row r="67" s="3" customFormat="1" ht="78" customHeight="1" spans="1:39">
      <c r="A67" s="11">
        <v>62</v>
      </c>
      <c r="B67" s="10" t="s">
        <v>205</v>
      </c>
      <c r="C67" s="15" t="s">
        <v>61</v>
      </c>
      <c r="D67" s="15" t="s">
        <v>32</v>
      </c>
      <c r="E67" s="10" t="s">
        <v>229</v>
      </c>
      <c r="F67" s="10" t="s">
        <v>230</v>
      </c>
      <c r="G67" s="10" t="s">
        <v>63</v>
      </c>
      <c r="H67" s="3">
        <v>2016</v>
      </c>
      <c r="I67" s="20">
        <v>42675</v>
      </c>
      <c r="J67" s="21" t="s">
        <v>45</v>
      </c>
      <c r="K67" s="22">
        <f t="shared" si="1"/>
        <v>189.71</v>
      </c>
      <c r="L67" s="22"/>
      <c r="M67" s="23"/>
      <c r="N67" s="23"/>
      <c r="O67" s="23"/>
      <c r="P67" s="23">
        <v>189.71</v>
      </c>
      <c r="Q67" s="23">
        <f t="shared" si="2"/>
        <v>189.71</v>
      </c>
      <c r="R67" s="23">
        <f t="shared" si="3"/>
        <v>189.71</v>
      </c>
      <c r="S67" s="10" t="s">
        <v>37</v>
      </c>
      <c r="T67" s="10" t="s">
        <v>38</v>
      </c>
      <c r="U67" s="10" t="s">
        <v>231</v>
      </c>
      <c r="V67" s="10" t="s">
        <v>231</v>
      </c>
      <c r="W67" s="10"/>
      <c r="X67" s="10"/>
      <c r="Y67" s="10" t="s">
        <v>40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7"/>
    </row>
    <row r="68" s="3" customFormat="1" ht="78" customHeight="1" spans="1:39">
      <c r="A68" s="11">
        <v>63</v>
      </c>
      <c r="B68" s="10" t="s">
        <v>205</v>
      </c>
      <c r="C68" s="15" t="s">
        <v>61</v>
      </c>
      <c r="D68" s="15" t="s">
        <v>32</v>
      </c>
      <c r="E68" s="10" t="s">
        <v>232</v>
      </c>
      <c r="F68" s="10" t="s">
        <v>233</v>
      </c>
      <c r="G68" s="10" t="s">
        <v>207</v>
      </c>
      <c r="H68" s="3">
        <v>2016</v>
      </c>
      <c r="I68" s="20">
        <v>42675</v>
      </c>
      <c r="J68" s="21" t="s">
        <v>45</v>
      </c>
      <c r="K68" s="22">
        <f t="shared" si="1"/>
        <v>94.53</v>
      </c>
      <c r="L68" s="22"/>
      <c r="M68" s="23"/>
      <c r="N68" s="23"/>
      <c r="O68" s="23"/>
      <c r="P68" s="23">
        <v>94.53</v>
      </c>
      <c r="Q68" s="23">
        <f t="shared" si="2"/>
        <v>94.53</v>
      </c>
      <c r="R68" s="23">
        <f t="shared" si="3"/>
        <v>94.53</v>
      </c>
      <c r="S68" s="10" t="s">
        <v>37</v>
      </c>
      <c r="T68" s="10" t="s">
        <v>38</v>
      </c>
      <c r="U68" s="10" t="s">
        <v>234</v>
      </c>
      <c r="V68" s="10" t="s">
        <v>234</v>
      </c>
      <c r="W68" s="10"/>
      <c r="X68" s="10"/>
      <c r="Y68" s="10" t="s">
        <v>40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7"/>
    </row>
    <row r="69" s="3" customFormat="1" ht="78" customHeight="1" spans="1:39">
      <c r="A69" s="11">
        <v>64</v>
      </c>
      <c r="B69" s="10" t="s">
        <v>235</v>
      </c>
      <c r="C69" s="10" t="s">
        <v>236</v>
      </c>
      <c r="D69" s="10" t="s">
        <v>32</v>
      </c>
      <c r="E69" s="10" t="s">
        <v>53</v>
      </c>
      <c r="G69" s="10" t="s">
        <v>237</v>
      </c>
      <c r="H69" s="3">
        <v>2016</v>
      </c>
      <c r="I69" s="3">
        <v>2016</v>
      </c>
      <c r="J69" s="21">
        <v>15</v>
      </c>
      <c r="K69" s="22">
        <f t="shared" si="1"/>
        <v>377.1</v>
      </c>
      <c r="L69" s="28"/>
      <c r="M69" s="25"/>
      <c r="N69" s="25"/>
      <c r="O69" s="25"/>
      <c r="P69" s="25">
        <v>377.1</v>
      </c>
      <c r="Q69" s="23">
        <f t="shared" si="2"/>
        <v>377.1</v>
      </c>
      <c r="R69" s="23">
        <f t="shared" si="3"/>
        <v>377.1</v>
      </c>
      <c r="S69" s="10" t="s">
        <v>37</v>
      </c>
      <c r="T69" s="10" t="s">
        <v>38</v>
      </c>
      <c r="U69" s="10" t="s">
        <v>55</v>
      </c>
      <c r="V69" s="10" t="s">
        <v>55</v>
      </c>
      <c r="W69" s="10"/>
      <c r="X69" s="10"/>
      <c r="Y69" s="10" t="s">
        <v>40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7"/>
    </row>
    <row r="70" s="3" customFormat="1" ht="78" customHeight="1" spans="1:39">
      <c r="A70" s="11">
        <v>65</v>
      </c>
      <c r="B70" s="10" t="s">
        <v>235</v>
      </c>
      <c r="C70" s="10" t="s">
        <v>236</v>
      </c>
      <c r="D70" s="10" t="s">
        <v>32</v>
      </c>
      <c r="E70" s="10" t="s">
        <v>238</v>
      </c>
      <c r="G70" s="10" t="s">
        <v>239</v>
      </c>
      <c r="H70" s="3">
        <v>2016</v>
      </c>
      <c r="I70" s="3">
        <v>2016</v>
      </c>
      <c r="J70" s="21">
        <v>15</v>
      </c>
      <c r="K70" s="22">
        <f t="shared" ref="K70:K114" si="4">P70+O70+L70+M70+N70</f>
        <v>417.9</v>
      </c>
      <c r="L70" s="28"/>
      <c r="M70" s="25"/>
      <c r="N70" s="25"/>
      <c r="O70" s="25"/>
      <c r="P70" s="25">
        <v>417.9</v>
      </c>
      <c r="Q70" s="23">
        <f t="shared" ref="Q70:Q133" si="5">K70</f>
        <v>417.9</v>
      </c>
      <c r="R70" s="23">
        <f t="shared" ref="R70:R133" si="6">Q70</f>
        <v>417.9</v>
      </c>
      <c r="S70" s="10" t="s">
        <v>37</v>
      </c>
      <c r="T70" s="10" t="s">
        <v>38</v>
      </c>
      <c r="U70" s="10" t="s">
        <v>240</v>
      </c>
      <c r="V70" s="10" t="s">
        <v>240</v>
      </c>
      <c r="W70" s="10"/>
      <c r="X70" s="10"/>
      <c r="Y70" s="10" t="s">
        <v>40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7"/>
    </row>
    <row r="71" s="3" customFormat="1" ht="78" customHeight="1" spans="1:39">
      <c r="A71" s="11">
        <v>66</v>
      </c>
      <c r="B71" s="10" t="s">
        <v>235</v>
      </c>
      <c r="C71" s="10" t="s">
        <v>236</v>
      </c>
      <c r="D71" s="10" t="s">
        <v>32</v>
      </c>
      <c r="E71" s="10" t="s">
        <v>241</v>
      </c>
      <c r="G71" s="10" t="s">
        <v>242</v>
      </c>
      <c r="H71" s="3">
        <v>2016</v>
      </c>
      <c r="I71" s="3">
        <v>2016</v>
      </c>
      <c r="J71" s="21">
        <v>15</v>
      </c>
      <c r="K71" s="22">
        <f t="shared" si="4"/>
        <v>222</v>
      </c>
      <c r="L71" s="28"/>
      <c r="M71" s="25"/>
      <c r="N71" s="25"/>
      <c r="O71" s="25"/>
      <c r="P71" s="25">
        <v>222</v>
      </c>
      <c r="Q71" s="23">
        <f t="shared" si="5"/>
        <v>222</v>
      </c>
      <c r="R71" s="23">
        <f t="shared" si="6"/>
        <v>222</v>
      </c>
      <c r="S71" s="10" t="s">
        <v>37</v>
      </c>
      <c r="T71" s="10" t="s">
        <v>38</v>
      </c>
      <c r="U71" s="10" t="s">
        <v>243</v>
      </c>
      <c r="V71" s="10" t="s">
        <v>243</v>
      </c>
      <c r="W71" s="10"/>
      <c r="X71" s="10"/>
      <c r="Y71" s="10" t="s">
        <v>40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7"/>
    </row>
    <row r="72" s="3" customFormat="1" ht="99" customHeight="1" spans="1:39">
      <c r="A72" s="11">
        <v>67</v>
      </c>
      <c r="B72" s="10" t="s">
        <v>244</v>
      </c>
      <c r="C72" s="10" t="s">
        <v>175</v>
      </c>
      <c r="D72" s="10" t="s">
        <v>32</v>
      </c>
      <c r="E72" s="10" t="s">
        <v>201</v>
      </c>
      <c r="G72" s="10" t="s">
        <v>245</v>
      </c>
      <c r="H72" s="3">
        <v>2016</v>
      </c>
      <c r="I72" s="26">
        <v>42705</v>
      </c>
      <c r="J72" s="21">
        <v>15</v>
      </c>
      <c r="K72" s="22">
        <f t="shared" si="4"/>
        <v>500</v>
      </c>
      <c r="L72" s="28"/>
      <c r="M72" s="25"/>
      <c r="N72" s="25"/>
      <c r="O72" s="25"/>
      <c r="P72" s="23">
        <v>500</v>
      </c>
      <c r="Q72" s="23">
        <f t="shared" si="5"/>
        <v>500</v>
      </c>
      <c r="R72" s="23">
        <f t="shared" si="6"/>
        <v>500</v>
      </c>
      <c r="S72" s="10" t="s">
        <v>37</v>
      </c>
      <c r="T72" s="10" t="s">
        <v>38</v>
      </c>
      <c r="U72" s="10" t="s">
        <v>203</v>
      </c>
      <c r="V72" s="10" t="s">
        <v>203</v>
      </c>
      <c r="W72" s="10"/>
      <c r="X72" s="10"/>
      <c r="Y72" s="3" t="s">
        <v>40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7"/>
    </row>
    <row r="73" s="3" customFormat="1" ht="99" customHeight="1" spans="1:39">
      <c r="A73" s="11">
        <v>68</v>
      </c>
      <c r="B73" s="10" t="s">
        <v>246</v>
      </c>
      <c r="C73" s="10" t="s">
        <v>83</v>
      </c>
      <c r="D73" s="10" t="s">
        <v>32</v>
      </c>
      <c r="E73" s="10" t="s">
        <v>84</v>
      </c>
      <c r="G73" s="10" t="s">
        <v>247</v>
      </c>
      <c r="H73" s="13">
        <v>2017</v>
      </c>
      <c r="I73" s="20">
        <v>43891</v>
      </c>
      <c r="J73" s="21" t="s">
        <v>86</v>
      </c>
      <c r="K73" s="22">
        <f t="shared" si="4"/>
        <v>26331.99</v>
      </c>
      <c r="L73" s="22"/>
      <c r="M73" s="23"/>
      <c r="N73" s="23"/>
      <c r="O73" s="23"/>
      <c r="P73" s="23">
        <v>26331.99</v>
      </c>
      <c r="Q73" s="23">
        <f t="shared" si="5"/>
        <v>26331.99</v>
      </c>
      <c r="R73" s="23">
        <f t="shared" si="6"/>
        <v>26331.99</v>
      </c>
      <c r="S73" s="10" t="s">
        <v>37</v>
      </c>
      <c r="T73" s="10" t="s">
        <v>38</v>
      </c>
      <c r="U73" s="10" t="s">
        <v>87</v>
      </c>
      <c r="V73" s="10" t="s">
        <v>87</v>
      </c>
      <c r="W73" s="10"/>
      <c r="X73" s="10"/>
      <c r="Y73" s="3" t="s">
        <v>40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7"/>
    </row>
    <row r="74" s="3" customFormat="1" ht="99" customHeight="1" spans="1:39">
      <c r="A74" s="11">
        <v>69</v>
      </c>
      <c r="B74" s="10" t="s">
        <v>248</v>
      </c>
      <c r="C74" s="10" t="s">
        <v>175</v>
      </c>
      <c r="D74" s="10" t="s">
        <v>32</v>
      </c>
      <c r="E74" s="10" t="s">
        <v>192</v>
      </c>
      <c r="F74" s="3" t="s">
        <v>249</v>
      </c>
      <c r="G74" s="10" t="s">
        <v>250</v>
      </c>
      <c r="H74" s="3">
        <v>2017</v>
      </c>
      <c r="I74" s="20">
        <v>44075</v>
      </c>
      <c r="J74" s="21">
        <v>15</v>
      </c>
      <c r="K74" s="22">
        <f t="shared" si="4"/>
        <v>703</v>
      </c>
      <c r="L74" s="28"/>
      <c r="M74" s="25"/>
      <c r="N74" s="25"/>
      <c r="O74" s="25"/>
      <c r="P74" s="23">
        <v>703</v>
      </c>
      <c r="Q74" s="23">
        <f t="shared" si="5"/>
        <v>703</v>
      </c>
      <c r="R74" s="23">
        <f t="shared" si="6"/>
        <v>703</v>
      </c>
      <c r="S74" s="10" t="s">
        <v>37</v>
      </c>
      <c r="T74" s="10" t="s">
        <v>38</v>
      </c>
      <c r="U74" s="10" t="s">
        <v>194</v>
      </c>
      <c r="V74" s="10" t="s">
        <v>194</v>
      </c>
      <c r="W74" s="10"/>
      <c r="X74" s="10"/>
      <c r="Y74" s="3" t="s">
        <v>40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7"/>
    </row>
    <row r="75" s="3" customFormat="1" ht="99" customHeight="1" spans="1:39">
      <c r="A75" s="11">
        <v>70</v>
      </c>
      <c r="B75" s="10" t="s">
        <v>251</v>
      </c>
      <c r="C75" s="10" t="s">
        <v>42</v>
      </c>
      <c r="D75" s="10" t="s">
        <v>32</v>
      </c>
      <c r="E75" s="10" t="s">
        <v>50</v>
      </c>
      <c r="G75" s="39" t="s">
        <v>252</v>
      </c>
      <c r="H75" s="3">
        <v>2018</v>
      </c>
      <c r="I75" s="26">
        <v>43435</v>
      </c>
      <c r="J75" s="24" t="s">
        <v>45</v>
      </c>
      <c r="K75" s="22">
        <f t="shared" si="4"/>
        <v>2229.45</v>
      </c>
      <c r="L75" s="42">
        <v>1240.96</v>
      </c>
      <c r="M75" s="23"/>
      <c r="N75" s="23"/>
      <c r="O75" s="23">
        <v>790.95</v>
      </c>
      <c r="P75" s="23">
        <v>197.54</v>
      </c>
      <c r="Q75" s="23">
        <f t="shared" si="5"/>
        <v>2229.45</v>
      </c>
      <c r="R75" s="23">
        <f t="shared" si="6"/>
        <v>2229.45</v>
      </c>
      <c r="S75" s="10" t="s">
        <v>37</v>
      </c>
      <c r="T75" s="3" t="s">
        <v>38</v>
      </c>
      <c r="U75" s="39" t="s">
        <v>92</v>
      </c>
      <c r="V75" s="10" t="s">
        <v>92</v>
      </c>
      <c r="W75" s="10"/>
      <c r="X75" s="10"/>
      <c r="Y75" s="3" t="s">
        <v>40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7"/>
    </row>
    <row r="76" s="3" customFormat="1" ht="99" customHeight="1" spans="1:39">
      <c r="A76" s="11">
        <v>71</v>
      </c>
      <c r="B76" s="10" t="s">
        <v>251</v>
      </c>
      <c r="C76" s="10" t="s">
        <v>42</v>
      </c>
      <c r="D76" s="10" t="s">
        <v>32</v>
      </c>
      <c r="E76" s="10" t="s">
        <v>253</v>
      </c>
      <c r="G76" s="39" t="s">
        <v>254</v>
      </c>
      <c r="H76" s="3">
        <v>2018</v>
      </c>
      <c r="I76" s="26">
        <v>43435</v>
      </c>
      <c r="J76" s="24" t="s">
        <v>45</v>
      </c>
      <c r="K76" s="22">
        <f t="shared" si="4"/>
        <v>438.85</v>
      </c>
      <c r="L76" s="42">
        <v>244.28</v>
      </c>
      <c r="M76" s="23"/>
      <c r="N76" s="23"/>
      <c r="O76" s="23">
        <v>155.69</v>
      </c>
      <c r="P76" s="23">
        <v>38.88</v>
      </c>
      <c r="Q76" s="23">
        <f t="shared" si="5"/>
        <v>438.85</v>
      </c>
      <c r="R76" s="23">
        <f t="shared" si="6"/>
        <v>438.85</v>
      </c>
      <c r="S76" s="10" t="s">
        <v>37</v>
      </c>
      <c r="T76" s="3" t="s">
        <v>38</v>
      </c>
      <c r="U76" s="39" t="s">
        <v>255</v>
      </c>
      <c r="V76" s="10" t="s">
        <v>255</v>
      </c>
      <c r="W76" s="10"/>
      <c r="X76" s="10"/>
      <c r="Y76" s="3" t="s">
        <v>40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7"/>
    </row>
    <row r="77" s="3" customFormat="1" ht="99" customHeight="1" spans="1:39">
      <c r="A77" s="11">
        <v>72</v>
      </c>
      <c r="B77" s="10" t="s">
        <v>251</v>
      </c>
      <c r="C77" s="10" t="s">
        <v>42</v>
      </c>
      <c r="D77" s="10" t="s">
        <v>32</v>
      </c>
      <c r="E77" s="10" t="s">
        <v>53</v>
      </c>
      <c r="G77" s="39" t="s">
        <v>256</v>
      </c>
      <c r="H77" s="3">
        <v>2018</v>
      </c>
      <c r="I77" s="26">
        <v>43435</v>
      </c>
      <c r="J77" s="24" t="s">
        <v>45</v>
      </c>
      <c r="K77" s="22">
        <f t="shared" si="4"/>
        <v>403.26</v>
      </c>
      <c r="L77" s="42">
        <v>224.45</v>
      </c>
      <c r="M77" s="23"/>
      <c r="N77" s="23"/>
      <c r="O77" s="23">
        <v>143.07</v>
      </c>
      <c r="P77" s="23">
        <v>35.74</v>
      </c>
      <c r="Q77" s="23">
        <f t="shared" si="5"/>
        <v>403.26</v>
      </c>
      <c r="R77" s="23">
        <f t="shared" si="6"/>
        <v>403.26</v>
      </c>
      <c r="S77" s="10" t="s">
        <v>37</v>
      </c>
      <c r="T77" s="3" t="s">
        <v>38</v>
      </c>
      <c r="U77" s="39" t="s">
        <v>55</v>
      </c>
      <c r="V77" s="10" t="s">
        <v>55</v>
      </c>
      <c r="W77" s="10"/>
      <c r="X77" s="10"/>
      <c r="Y77" s="3" t="s">
        <v>40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7"/>
    </row>
    <row r="78" s="3" customFormat="1" ht="99" customHeight="1" spans="1:39">
      <c r="A78" s="11">
        <v>73</v>
      </c>
      <c r="B78" s="10" t="s">
        <v>251</v>
      </c>
      <c r="C78" s="10" t="s">
        <v>42</v>
      </c>
      <c r="D78" s="10" t="s">
        <v>32</v>
      </c>
      <c r="E78" s="10" t="s">
        <v>238</v>
      </c>
      <c r="G78" s="39" t="s">
        <v>257</v>
      </c>
      <c r="H78" s="3">
        <v>2018</v>
      </c>
      <c r="I78" s="26">
        <v>43435</v>
      </c>
      <c r="J78" s="24" t="s">
        <v>45</v>
      </c>
      <c r="K78" s="22">
        <f t="shared" si="4"/>
        <v>361.41</v>
      </c>
      <c r="L78" s="42">
        <v>201.17</v>
      </c>
      <c r="M78" s="23"/>
      <c r="N78" s="23"/>
      <c r="O78" s="23">
        <v>128.22</v>
      </c>
      <c r="P78" s="23">
        <v>32.02</v>
      </c>
      <c r="Q78" s="23">
        <f t="shared" si="5"/>
        <v>361.41</v>
      </c>
      <c r="R78" s="23">
        <f t="shared" si="6"/>
        <v>361.41</v>
      </c>
      <c r="S78" s="10" t="s">
        <v>37</v>
      </c>
      <c r="T78" s="3" t="s">
        <v>38</v>
      </c>
      <c r="U78" s="39" t="s">
        <v>240</v>
      </c>
      <c r="V78" s="10" t="s">
        <v>240</v>
      </c>
      <c r="W78" s="10"/>
      <c r="X78" s="10"/>
      <c r="Y78" s="3" t="s">
        <v>40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7"/>
    </row>
    <row r="79" s="3" customFormat="1" ht="99" customHeight="1" spans="1:39">
      <c r="A79" s="11">
        <v>74</v>
      </c>
      <c r="B79" s="10" t="s">
        <v>251</v>
      </c>
      <c r="C79" s="10" t="s">
        <v>42</v>
      </c>
      <c r="D79" s="10" t="s">
        <v>32</v>
      </c>
      <c r="E79" s="10" t="s">
        <v>258</v>
      </c>
      <c r="G79" s="39" t="s">
        <v>259</v>
      </c>
      <c r="H79" s="3">
        <v>2018</v>
      </c>
      <c r="I79" s="26">
        <v>43435</v>
      </c>
      <c r="J79" s="24" t="s">
        <v>45</v>
      </c>
      <c r="K79" s="22">
        <f t="shared" si="4"/>
        <v>185.98</v>
      </c>
      <c r="L79" s="42">
        <v>103.52</v>
      </c>
      <c r="M79" s="23"/>
      <c r="N79" s="23"/>
      <c r="O79" s="23">
        <v>65.98</v>
      </c>
      <c r="P79" s="23">
        <v>16.48</v>
      </c>
      <c r="Q79" s="23">
        <f t="shared" si="5"/>
        <v>185.98</v>
      </c>
      <c r="R79" s="23">
        <f t="shared" si="6"/>
        <v>185.98</v>
      </c>
      <c r="S79" s="10" t="s">
        <v>37</v>
      </c>
      <c r="T79" s="3" t="s">
        <v>38</v>
      </c>
      <c r="U79" s="39" t="s">
        <v>260</v>
      </c>
      <c r="V79" s="10" t="s">
        <v>260</v>
      </c>
      <c r="W79" s="10"/>
      <c r="X79" s="10"/>
      <c r="Y79" s="3" t="s">
        <v>40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7"/>
    </row>
    <row r="80" s="3" customFormat="1" ht="99" customHeight="1" spans="1:39">
      <c r="A80" s="11">
        <v>75</v>
      </c>
      <c r="B80" s="10" t="s">
        <v>251</v>
      </c>
      <c r="C80" s="10" t="s">
        <v>42</v>
      </c>
      <c r="D80" s="10" t="s">
        <v>32</v>
      </c>
      <c r="E80" s="10" t="s">
        <v>261</v>
      </c>
      <c r="G80" s="39" t="s">
        <v>262</v>
      </c>
      <c r="H80" s="3">
        <v>2018</v>
      </c>
      <c r="I80" s="26">
        <v>43435</v>
      </c>
      <c r="J80" s="24" t="s">
        <v>45</v>
      </c>
      <c r="K80" s="22">
        <f t="shared" si="4"/>
        <v>151.03</v>
      </c>
      <c r="L80" s="42">
        <v>84.07</v>
      </c>
      <c r="M80" s="23"/>
      <c r="N80" s="23"/>
      <c r="O80" s="23">
        <v>53.58</v>
      </c>
      <c r="P80" s="23">
        <v>13.38</v>
      </c>
      <c r="Q80" s="23">
        <f t="shared" si="5"/>
        <v>151.03</v>
      </c>
      <c r="R80" s="23">
        <f t="shared" si="6"/>
        <v>151.03</v>
      </c>
      <c r="S80" s="10" t="s">
        <v>37</v>
      </c>
      <c r="T80" s="3" t="s">
        <v>38</v>
      </c>
      <c r="U80" s="39" t="s">
        <v>263</v>
      </c>
      <c r="V80" s="10" t="s">
        <v>263</v>
      </c>
      <c r="W80" s="10"/>
      <c r="X80" s="10"/>
      <c r="Y80" s="3" t="s">
        <v>40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7"/>
    </row>
    <row r="81" s="3" customFormat="1" ht="99" customHeight="1" spans="1:39">
      <c r="A81" s="11">
        <v>76</v>
      </c>
      <c r="B81" s="10" t="s">
        <v>251</v>
      </c>
      <c r="C81" s="10" t="s">
        <v>42</v>
      </c>
      <c r="D81" s="10" t="s">
        <v>32</v>
      </c>
      <c r="E81" s="10" t="s">
        <v>264</v>
      </c>
      <c r="G81" s="39" t="s">
        <v>265</v>
      </c>
      <c r="H81" s="3">
        <v>2018</v>
      </c>
      <c r="I81" s="26">
        <v>43435</v>
      </c>
      <c r="J81" s="24" t="s">
        <v>45</v>
      </c>
      <c r="K81" s="22">
        <f t="shared" si="4"/>
        <v>179.98</v>
      </c>
      <c r="L81" s="42">
        <v>100.18</v>
      </c>
      <c r="M81" s="23"/>
      <c r="N81" s="23"/>
      <c r="O81" s="23">
        <v>63.85</v>
      </c>
      <c r="P81" s="23">
        <v>15.95</v>
      </c>
      <c r="Q81" s="23">
        <f t="shared" si="5"/>
        <v>179.98</v>
      </c>
      <c r="R81" s="23">
        <f t="shared" si="6"/>
        <v>179.98</v>
      </c>
      <c r="S81" s="10" t="s">
        <v>37</v>
      </c>
      <c r="T81" s="3" t="s">
        <v>38</v>
      </c>
      <c r="U81" s="39" t="s">
        <v>266</v>
      </c>
      <c r="V81" s="10" t="s">
        <v>266</v>
      </c>
      <c r="W81" s="10"/>
      <c r="X81" s="10"/>
      <c r="Y81" s="3" t="s">
        <v>40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7"/>
    </row>
    <row r="82" s="3" customFormat="1" ht="99" customHeight="1" spans="1:39">
      <c r="A82" s="11">
        <v>77</v>
      </c>
      <c r="B82" s="10" t="s">
        <v>251</v>
      </c>
      <c r="C82" s="10" t="s">
        <v>42</v>
      </c>
      <c r="D82" s="10" t="s">
        <v>32</v>
      </c>
      <c r="E82" s="10" t="s">
        <v>201</v>
      </c>
      <c r="G82" s="39" t="s">
        <v>267</v>
      </c>
      <c r="H82" s="3">
        <v>2018</v>
      </c>
      <c r="I82" s="26">
        <v>43435</v>
      </c>
      <c r="J82" s="24" t="s">
        <v>45</v>
      </c>
      <c r="K82" s="22">
        <f t="shared" si="4"/>
        <v>570.78</v>
      </c>
      <c r="L82" s="42">
        <v>317.71</v>
      </c>
      <c r="M82" s="23"/>
      <c r="N82" s="23"/>
      <c r="O82" s="23">
        <v>202.5</v>
      </c>
      <c r="P82" s="23">
        <v>50.57</v>
      </c>
      <c r="Q82" s="23">
        <f t="shared" si="5"/>
        <v>570.78</v>
      </c>
      <c r="R82" s="23">
        <f t="shared" si="6"/>
        <v>570.78</v>
      </c>
      <c r="S82" s="10" t="s">
        <v>37</v>
      </c>
      <c r="T82" s="3" t="s">
        <v>38</v>
      </c>
      <c r="U82" s="39" t="s">
        <v>203</v>
      </c>
      <c r="V82" s="10" t="s">
        <v>203</v>
      </c>
      <c r="W82" s="10"/>
      <c r="X82" s="10"/>
      <c r="Y82" s="3" t="s">
        <v>40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7"/>
    </row>
    <row r="83" s="3" customFormat="1" ht="99" customHeight="1" spans="1:39">
      <c r="A83" s="11">
        <v>78</v>
      </c>
      <c r="B83" s="10" t="s">
        <v>251</v>
      </c>
      <c r="C83" s="10" t="s">
        <v>42</v>
      </c>
      <c r="D83" s="10" t="s">
        <v>32</v>
      </c>
      <c r="E83" s="10" t="s">
        <v>57</v>
      </c>
      <c r="G83" s="39" t="s">
        <v>268</v>
      </c>
      <c r="H83" s="3">
        <v>2018</v>
      </c>
      <c r="I83" s="26">
        <v>43435</v>
      </c>
      <c r="J83" s="24" t="s">
        <v>45</v>
      </c>
      <c r="K83" s="22">
        <f t="shared" si="4"/>
        <v>469.73</v>
      </c>
      <c r="L83" s="42">
        <v>261.46</v>
      </c>
      <c r="M83" s="23"/>
      <c r="N83" s="23"/>
      <c r="O83" s="23">
        <v>166.65</v>
      </c>
      <c r="P83" s="23">
        <v>41.62</v>
      </c>
      <c r="Q83" s="23">
        <f t="shared" si="5"/>
        <v>469.73</v>
      </c>
      <c r="R83" s="23">
        <f t="shared" si="6"/>
        <v>469.73</v>
      </c>
      <c r="S83" s="10" t="s">
        <v>37</v>
      </c>
      <c r="T83" s="3" t="s">
        <v>38</v>
      </c>
      <c r="U83" s="39" t="s">
        <v>269</v>
      </c>
      <c r="V83" s="10" t="s">
        <v>269</v>
      </c>
      <c r="W83" s="10"/>
      <c r="X83" s="10"/>
      <c r="Y83" s="3" t="s">
        <v>40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7"/>
    </row>
    <row r="84" s="3" customFormat="1" ht="99" customHeight="1" spans="1:39">
      <c r="A84" s="11">
        <v>79</v>
      </c>
      <c r="B84" s="10" t="s">
        <v>251</v>
      </c>
      <c r="C84" s="10" t="s">
        <v>42</v>
      </c>
      <c r="D84" s="10" t="s">
        <v>32</v>
      </c>
      <c r="E84" s="10" t="s">
        <v>270</v>
      </c>
      <c r="G84" s="39" t="s">
        <v>271</v>
      </c>
      <c r="H84" s="3">
        <v>2018</v>
      </c>
      <c r="I84" s="26">
        <v>43435</v>
      </c>
      <c r="J84" s="24" t="s">
        <v>45</v>
      </c>
      <c r="K84" s="22">
        <f t="shared" si="4"/>
        <v>526.74</v>
      </c>
      <c r="L84" s="42">
        <v>293.2</v>
      </c>
      <c r="M84" s="23"/>
      <c r="N84" s="23"/>
      <c r="O84" s="23">
        <v>186.87</v>
      </c>
      <c r="P84" s="23">
        <v>46.67</v>
      </c>
      <c r="Q84" s="23">
        <f t="shared" si="5"/>
        <v>526.74</v>
      </c>
      <c r="R84" s="23">
        <f t="shared" si="6"/>
        <v>526.74</v>
      </c>
      <c r="S84" s="10" t="s">
        <v>37</v>
      </c>
      <c r="T84" s="3" t="s">
        <v>38</v>
      </c>
      <c r="U84" s="39" t="s">
        <v>154</v>
      </c>
      <c r="V84" s="10" t="s">
        <v>154</v>
      </c>
      <c r="W84" s="10"/>
      <c r="X84" s="10"/>
      <c r="Y84" s="3" t="s">
        <v>40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7"/>
    </row>
    <row r="85" s="3" customFormat="1" ht="99" customHeight="1" spans="1:39">
      <c r="A85" s="11">
        <v>80</v>
      </c>
      <c r="B85" s="10" t="s">
        <v>272</v>
      </c>
      <c r="C85" s="10" t="s">
        <v>42</v>
      </c>
      <c r="D85" s="10" t="s">
        <v>32</v>
      </c>
      <c r="E85" s="39" t="s">
        <v>273</v>
      </c>
      <c r="F85" s="39"/>
      <c r="G85" s="39" t="s">
        <v>274</v>
      </c>
      <c r="H85" s="3">
        <v>2018</v>
      </c>
      <c r="I85" s="26">
        <v>43435</v>
      </c>
      <c r="J85" s="24" t="s">
        <v>45</v>
      </c>
      <c r="K85" s="22">
        <f t="shared" si="4"/>
        <v>90.71</v>
      </c>
      <c r="L85" s="42">
        <v>10.46</v>
      </c>
      <c r="M85" s="23"/>
      <c r="N85" s="23"/>
      <c r="O85" s="23">
        <v>52.04</v>
      </c>
      <c r="P85" s="23">
        <v>28.21</v>
      </c>
      <c r="Q85" s="23">
        <f t="shared" si="5"/>
        <v>90.71</v>
      </c>
      <c r="R85" s="23">
        <f t="shared" si="6"/>
        <v>90.71</v>
      </c>
      <c r="S85" s="10" t="s">
        <v>37</v>
      </c>
      <c r="T85" s="10" t="s">
        <v>38</v>
      </c>
      <c r="U85" s="10" t="s">
        <v>275</v>
      </c>
      <c r="V85" s="10" t="s">
        <v>275</v>
      </c>
      <c r="W85" s="10"/>
      <c r="X85" s="10"/>
      <c r="Y85" s="3" t="s">
        <v>40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7"/>
    </row>
    <row r="86" s="3" customFormat="1" ht="99" customHeight="1" spans="1:39">
      <c r="A86" s="11">
        <v>81</v>
      </c>
      <c r="B86" s="10" t="s">
        <v>272</v>
      </c>
      <c r="C86" s="10" t="s">
        <v>42</v>
      </c>
      <c r="D86" s="10" t="s">
        <v>32</v>
      </c>
      <c r="E86" s="39" t="s">
        <v>276</v>
      </c>
      <c r="F86" s="39"/>
      <c r="G86" s="39" t="s">
        <v>277</v>
      </c>
      <c r="H86" s="3">
        <v>2018</v>
      </c>
      <c r="I86" s="26">
        <v>43435</v>
      </c>
      <c r="J86" s="24" t="s">
        <v>45</v>
      </c>
      <c r="K86" s="22">
        <f t="shared" si="4"/>
        <v>168.73</v>
      </c>
      <c r="L86" s="42">
        <v>19.45</v>
      </c>
      <c r="M86" s="23"/>
      <c r="N86" s="23"/>
      <c r="O86" s="23">
        <v>96.81</v>
      </c>
      <c r="P86" s="23">
        <v>52.47</v>
      </c>
      <c r="Q86" s="23">
        <f t="shared" si="5"/>
        <v>168.73</v>
      </c>
      <c r="R86" s="23">
        <f t="shared" si="6"/>
        <v>168.73</v>
      </c>
      <c r="S86" s="10" t="s">
        <v>37</v>
      </c>
      <c r="T86" s="10" t="s">
        <v>38</v>
      </c>
      <c r="U86" s="10" t="s">
        <v>278</v>
      </c>
      <c r="V86" s="10" t="s">
        <v>278</v>
      </c>
      <c r="W86" s="10"/>
      <c r="X86" s="10"/>
      <c r="Y86" s="3" t="s">
        <v>40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7"/>
    </row>
    <row r="87" s="3" customFormat="1" ht="99" customHeight="1" spans="1:39">
      <c r="A87" s="11">
        <v>82</v>
      </c>
      <c r="B87" s="10" t="s">
        <v>272</v>
      </c>
      <c r="C87" s="10" t="s">
        <v>42</v>
      </c>
      <c r="D87" s="10" t="s">
        <v>32</v>
      </c>
      <c r="E87" s="39" t="s">
        <v>57</v>
      </c>
      <c r="F87" s="39"/>
      <c r="G87" s="39" t="s">
        <v>279</v>
      </c>
      <c r="H87" s="3">
        <v>2018</v>
      </c>
      <c r="I87" s="26">
        <v>43435</v>
      </c>
      <c r="J87" s="24" t="s">
        <v>45</v>
      </c>
      <c r="K87" s="22">
        <f t="shared" si="4"/>
        <v>294.7</v>
      </c>
      <c r="L87" s="42">
        <v>33.97</v>
      </c>
      <c r="M87" s="23"/>
      <c r="N87" s="23"/>
      <c r="O87" s="23">
        <v>169.08</v>
      </c>
      <c r="P87" s="23">
        <v>91.65</v>
      </c>
      <c r="Q87" s="23">
        <f t="shared" si="5"/>
        <v>294.7</v>
      </c>
      <c r="R87" s="23">
        <f t="shared" si="6"/>
        <v>294.7</v>
      </c>
      <c r="S87" s="10" t="s">
        <v>37</v>
      </c>
      <c r="T87" s="10" t="s">
        <v>38</v>
      </c>
      <c r="U87" s="10" t="s">
        <v>59</v>
      </c>
      <c r="V87" s="10" t="s">
        <v>59</v>
      </c>
      <c r="W87" s="10"/>
      <c r="X87" s="10"/>
      <c r="Y87" s="3" t="s">
        <v>40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7"/>
    </row>
    <row r="88" s="3" customFormat="1" ht="99" customHeight="1" spans="1:39">
      <c r="A88" s="11">
        <v>83</v>
      </c>
      <c r="B88" s="10" t="s">
        <v>272</v>
      </c>
      <c r="C88" s="10" t="s">
        <v>42</v>
      </c>
      <c r="D88" s="10" t="s">
        <v>32</v>
      </c>
      <c r="E88" s="39" t="s">
        <v>280</v>
      </c>
      <c r="F88" s="39"/>
      <c r="G88" s="39" t="s">
        <v>281</v>
      </c>
      <c r="H88" s="3">
        <v>2018</v>
      </c>
      <c r="I88" s="26">
        <v>43435</v>
      </c>
      <c r="J88" s="24" t="s">
        <v>45</v>
      </c>
      <c r="K88" s="22">
        <f t="shared" si="4"/>
        <v>298.27</v>
      </c>
      <c r="L88" s="42">
        <v>34.38</v>
      </c>
      <c r="M88" s="23"/>
      <c r="N88" s="23"/>
      <c r="O88" s="23">
        <v>171.13</v>
      </c>
      <c r="P88" s="23">
        <v>92.76</v>
      </c>
      <c r="Q88" s="23">
        <f t="shared" si="5"/>
        <v>298.27</v>
      </c>
      <c r="R88" s="23">
        <f t="shared" si="6"/>
        <v>298.27</v>
      </c>
      <c r="S88" s="10" t="s">
        <v>37</v>
      </c>
      <c r="T88" s="10" t="s">
        <v>38</v>
      </c>
      <c r="U88" s="10" t="s">
        <v>282</v>
      </c>
      <c r="V88" s="10" t="s">
        <v>282</v>
      </c>
      <c r="W88" s="10"/>
      <c r="X88" s="10"/>
      <c r="Y88" s="3" t="s">
        <v>40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7"/>
    </row>
    <row r="89" s="3" customFormat="1" ht="99" customHeight="1" spans="1:39">
      <c r="A89" s="11">
        <v>84</v>
      </c>
      <c r="B89" s="10" t="s">
        <v>272</v>
      </c>
      <c r="C89" s="10" t="s">
        <v>42</v>
      </c>
      <c r="D89" s="10" t="s">
        <v>32</v>
      </c>
      <c r="E89" s="39" t="s">
        <v>283</v>
      </c>
      <c r="F89" s="39"/>
      <c r="G89" s="39" t="s">
        <v>284</v>
      </c>
      <c r="H89" s="3">
        <v>2018</v>
      </c>
      <c r="I89" s="26">
        <v>43435</v>
      </c>
      <c r="J89" s="24" t="s">
        <v>45</v>
      </c>
      <c r="K89" s="22">
        <f t="shared" si="4"/>
        <v>271.7</v>
      </c>
      <c r="L89" s="42">
        <v>31.32</v>
      </c>
      <c r="M89" s="23"/>
      <c r="N89" s="23"/>
      <c r="O89" s="23">
        <v>155.88</v>
      </c>
      <c r="P89" s="23">
        <v>84.5</v>
      </c>
      <c r="Q89" s="23">
        <f t="shared" si="5"/>
        <v>271.7</v>
      </c>
      <c r="R89" s="23">
        <f t="shared" si="6"/>
        <v>271.7</v>
      </c>
      <c r="S89" s="10" t="s">
        <v>37</v>
      </c>
      <c r="T89" s="10" t="s">
        <v>38</v>
      </c>
      <c r="U89" s="10" t="s">
        <v>129</v>
      </c>
      <c r="V89" s="10" t="s">
        <v>129</v>
      </c>
      <c r="W89" s="10"/>
      <c r="X89" s="10"/>
      <c r="Y89" s="3" t="s">
        <v>40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7"/>
    </row>
    <row r="90" s="3" customFormat="1" ht="99" customHeight="1" spans="1:39">
      <c r="A90" s="11">
        <v>85</v>
      </c>
      <c r="B90" s="10" t="s">
        <v>272</v>
      </c>
      <c r="C90" s="10" t="s">
        <v>42</v>
      </c>
      <c r="D90" s="10" t="s">
        <v>32</v>
      </c>
      <c r="E90" s="39" t="s">
        <v>285</v>
      </c>
      <c r="F90" s="39"/>
      <c r="G90" s="39" t="s">
        <v>286</v>
      </c>
      <c r="H90" s="3">
        <v>2018</v>
      </c>
      <c r="I90" s="26">
        <v>43435</v>
      </c>
      <c r="J90" s="24" t="s">
        <v>45</v>
      </c>
      <c r="K90" s="22">
        <f t="shared" si="4"/>
        <v>412.76</v>
      </c>
      <c r="L90" s="42">
        <v>47.58</v>
      </c>
      <c r="M90" s="23"/>
      <c r="N90" s="23"/>
      <c r="O90" s="23">
        <v>236.81</v>
      </c>
      <c r="P90" s="23">
        <v>128.37</v>
      </c>
      <c r="Q90" s="23">
        <f t="shared" si="5"/>
        <v>412.76</v>
      </c>
      <c r="R90" s="23">
        <f t="shared" si="6"/>
        <v>412.76</v>
      </c>
      <c r="S90" s="10" t="s">
        <v>37</v>
      </c>
      <c r="T90" s="10" t="s">
        <v>38</v>
      </c>
      <c r="U90" s="10" t="s">
        <v>287</v>
      </c>
      <c r="V90" s="10" t="s">
        <v>287</v>
      </c>
      <c r="W90" s="10"/>
      <c r="X90" s="10"/>
      <c r="Y90" s="3" t="s">
        <v>40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7"/>
    </row>
    <row r="91" s="3" customFormat="1" ht="99" customHeight="1" spans="1:39">
      <c r="A91" s="11">
        <v>86</v>
      </c>
      <c r="B91" s="10" t="s">
        <v>272</v>
      </c>
      <c r="C91" s="10" t="s">
        <v>42</v>
      </c>
      <c r="D91" s="10" t="s">
        <v>32</v>
      </c>
      <c r="E91" s="39" t="s">
        <v>33</v>
      </c>
      <c r="F91" s="39"/>
      <c r="G91" s="39" t="s">
        <v>288</v>
      </c>
      <c r="H91" s="3">
        <v>2018</v>
      </c>
      <c r="I91" s="26">
        <v>43435</v>
      </c>
      <c r="J91" s="24" t="s">
        <v>45</v>
      </c>
      <c r="K91" s="22">
        <f t="shared" si="4"/>
        <v>109.18</v>
      </c>
      <c r="L91" s="42">
        <v>12.59</v>
      </c>
      <c r="M91" s="23"/>
      <c r="N91" s="23"/>
      <c r="O91" s="23">
        <v>62.64</v>
      </c>
      <c r="P91" s="23">
        <v>33.95</v>
      </c>
      <c r="Q91" s="23">
        <f t="shared" si="5"/>
        <v>109.18</v>
      </c>
      <c r="R91" s="23">
        <f t="shared" si="6"/>
        <v>109.18</v>
      </c>
      <c r="S91" s="10" t="s">
        <v>37</v>
      </c>
      <c r="T91" s="10" t="s">
        <v>38</v>
      </c>
      <c r="U91" s="10" t="s">
        <v>124</v>
      </c>
      <c r="V91" s="10" t="s">
        <v>124</v>
      </c>
      <c r="W91" s="10"/>
      <c r="X91" s="10"/>
      <c r="Y91" s="3" t="s">
        <v>40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7"/>
    </row>
    <row r="92" s="3" customFormat="1" ht="99" customHeight="1" spans="1:39">
      <c r="A92" s="11">
        <v>87</v>
      </c>
      <c r="B92" s="10" t="s">
        <v>272</v>
      </c>
      <c r="C92" s="10" t="s">
        <v>42</v>
      </c>
      <c r="D92" s="10" t="s">
        <v>32</v>
      </c>
      <c r="E92" s="39" t="s">
        <v>289</v>
      </c>
      <c r="F92" s="39"/>
      <c r="G92" s="39" t="s">
        <v>290</v>
      </c>
      <c r="H92" s="3">
        <v>2018</v>
      </c>
      <c r="I92" s="26">
        <v>43435</v>
      </c>
      <c r="J92" s="24" t="s">
        <v>45</v>
      </c>
      <c r="K92" s="22">
        <f t="shared" si="4"/>
        <v>392.58</v>
      </c>
      <c r="L92" s="42">
        <v>45.25</v>
      </c>
      <c r="M92" s="23"/>
      <c r="N92" s="23"/>
      <c r="O92" s="23">
        <v>225.24</v>
      </c>
      <c r="P92" s="23">
        <v>122.09</v>
      </c>
      <c r="Q92" s="23">
        <f t="shared" si="5"/>
        <v>392.58</v>
      </c>
      <c r="R92" s="23">
        <f t="shared" si="6"/>
        <v>392.58</v>
      </c>
      <c r="S92" s="10" t="s">
        <v>37</v>
      </c>
      <c r="T92" s="10" t="s">
        <v>38</v>
      </c>
      <c r="U92" s="10" t="s">
        <v>291</v>
      </c>
      <c r="V92" s="10" t="s">
        <v>291</v>
      </c>
      <c r="W92" s="10"/>
      <c r="X92" s="10"/>
      <c r="Y92" s="3" t="s">
        <v>40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7"/>
    </row>
    <row r="93" s="3" customFormat="1" ht="99" customHeight="1" spans="1:39">
      <c r="A93" s="11">
        <v>88</v>
      </c>
      <c r="B93" s="10" t="s">
        <v>292</v>
      </c>
      <c r="C93" s="15" t="s">
        <v>31</v>
      </c>
      <c r="D93" s="15" t="s">
        <v>32</v>
      </c>
      <c r="E93" s="10" t="s">
        <v>269</v>
      </c>
      <c r="F93" s="10" t="s">
        <v>293</v>
      </c>
      <c r="G93" s="10" t="s">
        <v>294</v>
      </c>
      <c r="H93" s="3">
        <v>2018</v>
      </c>
      <c r="I93" s="20">
        <v>43435</v>
      </c>
      <c r="J93" s="21" t="s">
        <v>86</v>
      </c>
      <c r="K93" s="22">
        <f t="shared" si="4"/>
        <v>9.22</v>
      </c>
      <c r="L93" s="23"/>
      <c r="M93" s="23"/>
      <c r="N93" s="23"/>
      <c r="O93" s="23">
        <v>6.34</v>
      </c>
      <c r="P93" s="22">
        <v>2.88</v>
      </c>
      <c r="Q93" s="23">
        <f t="shared" si="5"/>
        <v>9.22</v>
      </c>
      <c r="R93" s="23">
        <f t="shared" si="6"/>
        <v>9.22</v>
      </c>
      <c r="S93" s="10" t="s">
        <v>37</v>
      </c>
      <c r="T93" s="10" t="s">
        <v>38</v>
      </c>
      <c r="U93" s="10" t="s">
        <v>295</v>
      </c>
      <c r="V93" s="10" t="s">
        <v>295</v>
      </c>
      <c r="W93" s="10"/>
      <c r="X93" s="10"/>
      <c r="Y93" s="3" t="s">
        <v>40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7"/>
    </row>
    <row r="94" s="3" customFormat="1" ht="99" customHeight="1" spans="1:39">
      <c r="A94" s="11">
        <v>89</v>
      </c>
      <c r="B94" s="10" t="s">
        <v>292</v>
      </c>
      <c r="C94" s="15" t="s">
        <v>31</v>
      </c>
      <c r="D94" s="15" t="s">
        <v>32</v>
      </c>
      <c r="E94" s="10" t="s">
        <v>291</v>
      </c>
      <c r="F94" s="10" t="s">
        <v>296</v>
      </c>
      <c r="G94" s="10" t="s">
        <v>297</v>
      </c>
      <c r="H94" s="3">
        <v>2018</v>
      </c>
      <c r="I94" s="20">
        <v>43435</v>
      </c>
      <c r="J94" s="21" t="s">
        <v>86</v>
      </c>
      <c r="K94" s="22">
        <f t="shared" si="4"/>
        <v>178.51</v>
      </c>
      <c r="L94" s="23"/>
      <c r="M94" s="23"/>
      <c r="N94" s="23"/>
      <c r="O94" s="23">
        <v>122.68</v>
      </c>
      <c r="P94" s="22">
        <v>55.83</v>
      </c>
      <c r="Q94" s="23">
        <f t="shared" si="5"/>
        <v>178.51</v>
      </c>
      <c r="R94" s="23">
        <f t="shared" si="6"/>
        <v>178.51</v>
      </c>
      <c r="S94" s="10" t="s">
        <v>37</v>
      </c>
      <c r="T94" s="10" t="s">
        <v>38</v>
      </c>
      <c r="U94" s="10" t="s">
        <v>298</v>
      </c>
      <c r="V94" s="10" t="s">
        <v>298</v>
      </c>
      <c r="W94" s="10"/>
      <c r="X94" s="10"/>
      <c r="Y94" s="3" t="s">
        <v>40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7"/>
    </row>
    <row r="95" s="3" customFormat="1" ht="99" customHeight="1" spans="1:39">
      <c r="A95" s="11">
        <v>90</v>
      </c>
      <c r="B95" s="10" t="s">
        <v>292</v>
      </c>
      <c r="C95" s="15" t="s">
        <v>31</v>
      </c>
      <c r="D95" s="15" t="s">
        <v>32</v>
      </c>
      <c r="E95" s="10" t="s">
        <v>299</v>
      </c>
      <c r="F95" s="10" t="s">
        <v>300</v>
      </c>
      <c r="G95" s="10" t="s">
        <v>301</v>
      </c>
      <c r="H95" s="3">
        <v>2018</v>
      </c>
      <c r="I95" s="20">
        <v>43435</v>
      </c>
      <c r="J95" s="21" t="s">
        <v>86</v>
      </c>
      <c r="K95" s="22">
        <f t="shared" si="4"/>
        <v>12.21</v>
      </c>
      <c r="L95" s="23"/>
      <c r="M95" s="23"/>
      <c r="N95" s="23"/>
      <c r="O95" s="23">
        <v>8.39</v>
      </c>
      <c r="P95" s="22">
        <v>3.82</v>
      </c>
      <c r="Q95" s="23">
        <f t="shared" si="5"/>
        <v>12.21</v>
      </c>
      <c r="R95" s="23">
        <f t="shared" si="6"/>
        <v>12.21</v>
      </c>
      <c r="S95" s="10" t="s">
        <v>37</v>
      </c>
      <c r="T95" s="10" t="s">
        <v>38</v>
      </c>
      <c r="U95" s="10" t="s">
        <v>302</v>
      </c>
      <c r="V95" s="10" t="s">
        <v>302</v>
      </c>
      <c r="W95" s="10"/>
      <c r="X95" s="10"/>
      <c r="Y95" s="3" t="s">
        <v>40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7"/>
    </row>
    <row r="96" s="3" customFormat="1" ht="73" customHeight="1" spans="1:39">
      <c r="A96" s="11">
        <v>91</v>
      </c>
      <c r="B96" s="10" t="s">
        <v>292</v>
      </c>
      <c r="C96" s="15" t="s">
        <v>31</v>
      </c>
      <c r="D96" s="15" t="s">
        <v>32</v>
      </c>
      <c r="E96" s="10" t="s">
        <v>299</v>
      </c>
      <c r="F96" s="10" t="s">
        <v>303</v>
      </c>
      <c r="G96" s="10" t="s">
        <v>304</v>
      </c>
      <c r="H96" s="3">
        <v>2018</v>
      </c>
      <c r="I96" s="20">
        <v>43435</v>
      </c>
      <c r="J96" s="21" t="s">
        <v>86</v>
      </c>
      <c r="K96" s="22">
        <f t="shared" si="4"/>
        <v>43.08</v>
      </c>
      <c r="L96" s="23"/>
      <c r="M96" s="23"/>
      <c r="N96" s="23"/>
      <c r="O96" s="23">
        <v>29.61</v>
      </c>
      <c r="P96" s="22">
        <v>13.47</v>
      </c>
      <c r="Q96" s="23">
        <f t="shared" si="5"/>
        <v>43.08</v>
      </c>
      <c r="R96" s="23">
        <f t="shared" si="6"/>
        <v>43.08</v>
      </c>
      <c r="S96" s="10" t="s">
        <v>37</v>
      </c>
      <c r="T96" s="10" t="s">
        <v>38</v>
      </c>
      <c r="U96" s="10" t="s">
        <v>305</v>
      </c>
      <c r="V96" s="10" t="s">
        <v>305</v>
      </c>
      <c r="W96" s="10"/>
      <c r="X96" s="10"/>
      <c r="Y96" s="3" t="s">
        <v>40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7"/>
    </row>
    <row r="97" s="3" customFormat="1" ht="51" customHeight="1" spans="1:39">
      <c r="A97" s="11">
        <v>92</v>
      </c>
      <c r="B97" s="10" t="s">
        <v>292</v>
      </c>
      <c r="C97" s="15" t="s">
        <v>31</v>
      </c>
      <c r="D97" s="15" t="s">
        <v>32</v>
      </c>
      <c r="E97" s="10" t="s">
        <v>124</v>
      </c>
      <c r="F97" s="10" t="s">
        <v>34</v>
      </c>
      <c r="G97" s="10" t="s">
        <v>306</v>
      </c>
      <c r="H97" s="3">
        <v>2018</v>
      </c>
      <c r="I97" s="20">
        <v>43435</v>
      </c>
      <c r="J97" s="21" t="s">
        <v>86</v>
      </c>
      <c r="K97" s="22">
        <f t="shared" si="4"/>
        <v>157.82</v>
      </c>
      <c r="L97" s="23"/>
      <c r="M97" s="23"/>
      <c r="N97" s="23"/>
      <c r="O97" s="23">
        <v>108.46</v>
      </c>
      <c r="P97" s="22">
        <v>49.36</v>
      </c>
      <c r="Q97" s="23">
        <f t="shared" si="5"/>
        <v>157.82</v>
      </c>
      <c r="R97" s="23">
        <f t="shared" si="6"/>
        <v>157.82</v>
      </c>
      <c r="S97" s="10" t="s">
        <v>37</v>
      </c>
      <c r="T97" s="10" t="s">
        <v>38</v>
      </c>
      <c r="U97" s="10" t="s">
        <v>307</v>
      </c>
      <c r="V97" s="10" t="s">
        <v>307</v>
      </c>
      <c r="W97" s="10"/>
      <c r="X97" s="10"/>
      <c r="Y97" s="3" t="s">
        <v>40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7"/>
    </row>
    <row r="98" s="3" customFormat="1" ht="96" customHeight="1" spans="1:39">
      <c r="A98" s="11">
        <v>93</v>
      </c>
      <c r="B98" s="10" t="s">
        <v>292</v>
      </c>
      <c r="C98" s="15" t="s">
        <v>31</v>
      </c>
      <c r="D98" s="15" t="s">
        <v>32</v>
      </c>
      <c r="E98" s="10" t="s">
        <v>260</v>
      </c>
      <c r="F98" s="10" t="s">
        <v>308</v>
      </c>
      <c r="G98" s="10" t="s">
        <v>309</v>
      </c>
      <c r="H98" s="3">
        <v>2018</v>
      </c>
      <c r="I98" s="20">
        <v>43435</v>
      </c>
      <c r="J98" s="21" t="s">
        <v>86</v>
      </c>
      <c r="K98" s="22">
        <f t="shared" si="4"/>
        <v>36.85</v>
      </c>
      <c r="L98" s="23"/>
      <c r="M98" s="23"/>
      <c r="N98" s="23"/>
      <c r="O98" s="23">
        <v>25.33</v>
      </c>
      <c r="P98" s="22">
        <v>11.52</v>
      </c>
      <c r="Q98" s="23">
        <f t="shared" si="5"/>
        <v>36.85</v>
      </c>
      <c r="R98" s="23">
        <f t="shared" si="6"/>
        <v>36.85</v>
      </c>
      <c r="S98" s="10" t="s">
        <v>37</v>
      </c>
      <c r="T98" s="10" t="s">
        <v>38</v>
      </c>
      <c r="U98" s="10" t="s">
        <v>310</v>
      </c>
      <c r="V98" s="10" t="s">
        <v>310</v>
      </c>
      <c r="W98" s="10"/>
      <c r="X98" s="10"/>
      <c r="Y98" s="3" t="s">
        <v>40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7"/>
    </row>
    <row r="99" s="3" customFormat="1" ht="96" customHeight="1" spans="1:39">
      <c r="A99" s="11">
        <v>94</v>
      </c>
      <c r="B99" s="10" t="s">
        <v>292</v>
      </c>
      <c r="C99" s="15" t="s">
        <v>31</v>
      </c>
      <c r="D99" s="15" t="s">
        <v>32</v>
      </c>
      <c r="E99" s="10" t="s">
        <v>260</v>
      </c>
      <c r="F99" s="10" t="s">
        <v>311</v>
      </c>
      <c r="G99" s="10" t="s">
        <v>309</v>
      </c>
      <c r="H99" s="3">
        <v>2018</v>
      </c>
      <c r="I99" s="20">
        <v>43435</v>
      </c>
      <c r="J99" s="21" t="s">
        <v>86</v>
      </c>
      <c r="K99" s="22">
        <f t="shared" si="4"/>
        <v>37.4</v>
      </c>
      <c r="L99" s="23"/>
      <c r="M99" s="23"/>
      <c r="N99" s="23"/>
      <c r="O99" s="23">
        <v>25.7</v>
      </c>
      <c r="P99" s="22">
        <v>11.7</v>
      </c>
      <c r="Q99" s="23">
        <f t="shared" si="5"/>
        <v>37.4</v>
      </c>
      <c r="R99" s="23">
        <f t="shared" si="6"/>
        <v>37.4</v>
      </c>
      <c r="S99" s="10" t="s">
        <v>37</v>
      </c>
      <c r="T99" s="10" t="s">
        <v>38</v>
      </c>
      <c r="U99" s="10" t="s">
        <v>312</v>
      </c>
      <c r="V99" s="10" t="s">
        <v>312</v>
      </c>
      <c r="W99" s="10"/>
      <c r="X99" s="10"/>
      <c r="Y99" s="3" t="s">
        <v>40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7"/>
    </row>
    <row r="100" s="3" customFormat="1" ht="96" customHeight="1" spans="1:39">
      <c r="A100" s="11">
        <v>95</v>
      </c>
      <c r="B100" s="10" t="s">
        <v>292</v>
      </c>
      <c r="C100" s="15" t="s">
        <v>31</v>
      </c>
      <c r="D100" s="15" t="s">
        <v>32</v>
      </c>
      <c r="E100" s="10" t="s">
        <v>313</v>
      </c>
      <c r="F100" s="10" t="s">
        <v>314</v>
      </c>
      <c r="G100" s="10" t="s">
        <v>315</v>
      </c>
      <c r="H100" s="3">
        <v>2018</v>
      </c>
      <c r="I100" s="20">
        <v>43435</v>
      </c>
      <c r="J100" s="21" t="s">
        <v>86</v>
      </c>
      <c r="K100" s="22">
        <f t="shared" si="4"/>
        <v>36.48</v>
      </c>
      <c r="L100" s="23"/>
      <c r="M100" s="23"/>
      <c r="N100" s="23"/>
      <c r="O100" s="23">
        <v>25.07</v>
      </c>
      <c r="P100" s="22">
        <v>11.41</v>
      </c>
      <c r="Q100" s="23">
        <f t="shared" si="5"/>
        <v>36.48</v>
      </c>
      <c r="R100" s="23">
        <f t="shared" si="6"/>
        <v>36.48</v>
      </c>
      <c r="S100" s="10" t="s">
        <v>37</v>
      </c>
      <c r="T100" s="10" t="s">
        <v>38</v>
      </c>
      <c r="U100" s="10" t="s">
        <v>316</v>
      </c>
      <c r="V100" s="10" t="s">
        <v>316</v>
      </c>
      <c r="W100" s="10"/>
      <c r="X100" s="10"/>
      <c r="Y100" s="3" t="s">
        <v>40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7"/>
    </row>
    <row r="101" s="3" customFormat="1" ht="96" customHeight="1" spans="1:39">
      <c r="A101" s="11">
        <v>96</v>
      </c>
      <c r="B101" s="10" t="s">
        <v>292</v>
      </c>
      <c r="C101" s="15" t="s">
        <v>31</v>
      </c>
      <c r="D101" s="15" t="s">
        <v>32</v>
      </c>
      <c r="E101" s="10" t="s">
        <v>317</v>
      </c>
      <c r="F101" s="10" t="s">
        <v>318</v>
      </c>
      <c r="G101" s="10" t="s">
        <v>309</v>
      </c>
      <c r="H101" s="3">
        <v>2018</v>
      </c>
      <c r="I101" s="20">
        <v>43435</v>
      </c>
      <c r="J101" s="21" t="s">
        <v>86</v>
      </c>
      <c r="K101" s="22">
        <f t="shared" si="4"/>
        <v>48.13</v>
      </c>
      <c r="L101" s="23"/>
      <c r="M101" s="23"/>
      <c r="N101" s="23"/>
      <c r="O101" s="23">
        <v>33.08</v>
      </c>
      <c r="P101" s="22">
        <v>15.05</v>
      </c>
      <c r="Q101" s="23">
        <f t="shared" si="5"/>
        <v>48.13</v>
      </c>
      <c r="R101" s="23">
        <f t="shared" si="6"/>
        <v>48.13</v>
      </c>
      <c r="S101" s="10" t="s">
        <v>37</v>
      </c>
      <c r="T101" s="10" t="s">
        <v>38</v>
      </c>
      <c r="U101" s="10" t="s">
        <v>319</v>
      </c>
      <c r="V101" s="10" t="s">
        <v>319</v>
      </c>
      <c r="W101" s="10"/>
      <c r="X101" s="10"/>
      <c r="Y101" s="3" t="s">
        <v>40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7"/>
    </row>
    <row r="102" s="3" customFormat="1" ht="96" customHeight="1" spans="1:39">
      <c r="A102" s="11">
        <v>97</v>
      </c>
      <c r="B102" s="10" t="s">
        <v>292</v>
      </c>
      <c r="C102" s="15" t="s">
        <v>31</v>
      </c>
      <c r="D102" s="15" t="s">
        <v>32</v>
      </c>
      <c r="E102" s="10" t="s">
        <v>55</v>
      </c>
      <c r="F102" s="10" t="s">
        <v>320</v>
      </c>
      <c r="G102" s="10" t="s">
        <v>309</v>
      </c>
      <c r="H102" s="3">
        <v>2018</v>
      </c>
      <c r="I102" s="20">
        <v>43435</v>
      </c>
      <c r="J102" s="21" t="s">
        <v>86</v>
      </c>
      <c r="K102" s="22">
        <f t="shared" si="4"/>
        <v>40.3</v>
      </c>
      <c r="L102" s="23"/>
      <c r="M102" s="23"/>
      <c r="N102" s="23"/>
      <c r="O102" s="23">
        <v>27.7</v>
      </c>
      <c r="P102" s="22">
        <v>12.6</v>
      </c>
      <c r="Q102" s="23">
        <f t="shared" si="5"/>
        <v>40.3</v>
      </c>
      <c r="R102" s="23">
        <f t="shared" si="6"/>
        <v>40.3</v>
      </c>
      <c r="S102" s="10" t="s">
        <v>37</v>
      </c>
      <c r="T102" s="10" t="s">
        <v>38</v>
      </c>
      <c r="U102" s="10" t="s">
        <v>321</v>
      </c>
      <c r="V102" s="10" t="s">
        <v>321</v>
      </c>
      <c r="W102" s="10"/>
      <c r="X102" s="10"/>
      <c r="Y102" s="3" t="s">
        <v>40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7"/>
    </row>
    <row r="103" s="3" customFormat="1" ht="96" customHeight="1" spans="1:39">
      <c r="A103" s="11">
        <v>98</v>
      </c>
      <c r="B103" s="10" t="s">
        <v>322</v>
      </c>
      <c r="C103" s="15" t="s">
        <v>31</v>
      </c>
      <c r="D103" s="15" t="s">
        <v>32</v>
      </c>
      <c r="E103" s="10" t="s">
        <v>240</v>
      </c>
      <c r="F103" s="10"/>
      <c r="G103" s="10" t="s">
        <v>323</v>
      </c>
      <c r="H103" s="3">
        <v>2018</v>
      </c>
      <c r="I103" s="27">
        <v>43405</v>
      </c>
      <c r="J103" s="21" t="s">
        <v>45</v>
      </c>
      <c r="K103" s="22">
        <f t="shared" si="4"/>
        <v>231.72</v>
      </c>
      <c r="L103" s="23"/>
      <c r="M103" s="23"/>
      <c r="N103" s="23"/>
      <c r="O103" s="23">
        <v>231.72</v>
      </c>
      <c r="P103" s="23"/>
      <c r="Q103" s="23">
        <f t="shared" si="5"/>
        <v>231.72</v>
      </c>
      <c r="R103" s="23">
        <f t="shared" si="6"/>
        <v>231.72</v>
      </c>
      <c r="S103" s="10" t="s">
        <v>37</v>
      </c>
      <c r="T103" s="10" t="s">
        <v>38</v>
      </c>
      <c r="U103" s="10" t="s">
        <v>240</v>
      </c>
      <c r="V103" s="10" t="s">
        <v>240</v>
      </c>
      <c r="W103" s="10"/>
      <c r="X103" s="10"/>
      <c r="Y103" s="3" t="s">
        <v>40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7"/>
    </row>
    <row r="104" s="3" customFormat="1" ht="96" customHeight="1" spans="1:39">
      <c r="A104" s="11">
        <v>99</v>
      </c>
      <c r="B104" s="10" t="s">
        <v>322</v>
      </c>
      <c r="C104" s="15" t="s">
        <v>31</v>
      </c>
      <c r="D104" s="15" t="s">
        <v>32</v>
      </c>
      <c r="E104" s="10" t="s">
        <v>124</v>
      </c>
      <c r="F104" s="10"/>
      <c r="G104" s="10" t="s">
        <v>324</v>
      </c>
      <c r="H104" s="3">
        <v>2018</v>
      </c>
      <c r="I104" s="27">
        <v>43405</v>
      </c>
      <c r="J104" s="21" t="s">
        <v>45</v>
      </c>
      <c r="K104" s="22">
        <f t="shared" si="4"/>
        <v>1306</v>
      </c>
      <c r="L104" s="23"/>
      <c r="M104" s="23"/>
      <c r="N104" s="23"/>
      <c r="O104" s="23">
        <v>284.75</v>
      </c>
      <c r="P104" s="23">
        <f>1342.5-284.75-36.5</f>
        <v>1021.25</v>
      </c>
      <c r="Q104" s="23">
        <f t="shared" si="5"/>
        <v>1306</v>
      </c>
      <c r="R104" s="23">
        <f t="shared" si="6"/>
        <v>1306</v>
      </c>
      <c r="S104" s="10" t="s">
        <v>37</v>
      </c>
      <c r="T104" s="10" t="s">
        <v>38</v>
      </c>
      <c r="U104" s="10" t="s">
        <v>124</v>
      </c>
      <c r="V104" s="10" t="s">
        <v>124</v>
      </c>
      <c r="W104" s="10"/>
      <c r="X104" s="10"/>
      <c r="Y104" s="3" t="s">
        <v>40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7"/>
    </row>
    <row r="105" s="3" customFormat="1" ht="96" customHeight="1" spans="1:39">
      <c r="A105" s="11">
        <v>100</v>
      </c>
      <c r="B105" s="10" t="s">
        <v>322</v>
      </c>
      <c r="C105" s="15" t="s">
        <v>31</v>
      </c>
      <c r="D105" s="15" t="s">
        <v>32</v>
      </c>
      <c r="E105" s="10" t="s">
        <v>179</v>
      </c>
      <c r="F105" s="10"/>
      <c r="G105" s="10" t="s">
        <v>325</v>
      </c>
      <c r="H105" s="3">
        <v>2018</v>
      </c>
      <c r="I105" s="27">
        <v>43405</v>
      </c>
      <c r="J105" s="21" t="s">
        <v>45</v>
      </c>
      <c r="K105" s="22">
        <f t="shared" si="4"/>
        <v>69.12</v>
      </c>
      <c r="L105" s="23"/>
      <c r="M105" s="23"/>
      <c r="N105" s="23"/>
      <c r="O105" s="23">
        <v>50.52</v>
      </c>
      <c r="P105" s="23">
        <f>69.12-50.52</f>
        <v>18.6</v>
      </c>
      <c r="Q105" s="23">
        <f t="shared" si="5"/>
        <v>69.12</v>
      </c>
      <c r="R105" s="23">
        <f t="shared" si="6"/>
        <v>69.12</v>
      </c>
      <c r="S105" s="10" t="s">
        <v>37</v>
      </c>
      <c r="T105" s="10" t="s">
        <v>38</v>
      </c>
      <c r="U105" s="10" t="s">
        <v>179</v>
      </c>
      <c r="V105" s="10" t="s">
        <v>179</v>
      </c>
      <c r="W105" s="10"/>
      <c r="X105" s="10"/>
      <c r="Y105" s="3" t="s">
        <v>40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7"/>
    </row>
    <row r="106" s="3" customFormat="1" ht="96" customHeight="1" spans="1:39">
      <c r="A106" s="11">
        <v>101</v>
      </c>
      <c r="B106" s="10" t="s">
        <v>322</v>
      </c>
      <c r="C106" s="15" t="s">
        <v>31</v>
      </c>
      <c r="D106" s="15" t="s">
        <v>32</v>
      </c>
      <c r="E106" s="10" t="s">
        <v>55</v>
      </c>
      <c r="F106" s="10"/>
      <c r="G106" s="10" t="s">
        <v>323</v>
      </c>
      <c r="H106" s="3">
        <v>2018</v>
      </c>
      <c r="I106" s="27">
        <v>43405</v>
      </c>
      <c r="J106" s="21" t="s">
        <v>45</v>
      </c>
      <c r="K106" s="22">
        <f t="shared" si="4"/>
        <v>244.58</v>
      </c>
      <c r="L106" s="23"/>
      <c r="M106" s="23"/>
      <c r="N106" s="23"/>
      <c r="O106" s="23">
        <v>200</v>
      </c>
      <c r="P106" s="23">
        <f>244.58-200</f>
        <v>44.58</v>
      </c>
      <c r="Q106" s="23">
        <f t="shared" si="5"/>
        <v>244.58</v>
      </c>
      <c r="R106" s="23">
        <f t="shared" si="6"/>
        <v>244.58</v>
      </c>
      <c r="S106" s="10" t="s">
        <v>37</v>
      </c>
      <c r="T106" s="10" t="s">
        <v>38</v>
      </c>
      <c r="U106" s="10" t="s">
        <v>55</v>
      </c>
      <c r="V106" s="10" t="s">
        <v>55</v>
      </c>
      <c r="W106" s="10"/>
      <c r="X106" s="10"/>
      <c r="Y106" s="3" t="s">
        <v>40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7"/>
    </row>
    <row r="107" s="3" customFormat="1" ht="96" customHeight="1" spans="1:39">
      <c r="A107" s="11">
        <v>102</v>
      </c>
      <c r="B107" s="10" t="s">
        <v>322</v>
      </c>
      <c r="C107" s="15" t="s">
        <v>31</v>
      </c>
      <c r="D107" s="15" t="s">
        <v>32</v>
      </c>
      <c r="E107" s="10" t="s">
        <v>326</v>
      </c>
      <c r="F107" s="10"/>
      <c r="G107" s="10" t="s">
        <v>323</v>
      </c>
      <c r="H107" s="3">
        <v>2018</v>
      </c>
      <c r="I107" s="27">
        <v>43405</v>
      </c>
      <c r="J107" s="21" t="s">
        <v>45</v>
      </c>
      <c r="K107" s="22">
        <f t="shared" si="4"/>
        <v>260.8</v>
      </c>
      <c r="L107" s="23"/>
      <c r="M107" s="23"/>
      <c r="N107" s="23"/>
      <c r="O107" s="23">
        <v>14.18</v>
      </c>
      <c r="P107" s="23">
        <f>260.8-14.18</f>
        <v>246.62</v>
      </c>
      <c r="Q107" s="23">
        <f t="shared" si="5"/>
        <v>260.8</v>
      </c>
      <c r="R107" s="23">
        <f t="shared" si="6"/>
        <v>260.8</v>
      </c>
      <c r="S107" s="10" t="s">
        <v>37</v>
      </c>
      <c r="T107" s="10" t="s">
        <v>38</v>
      </c>
      <c r="U107" s="10" t="s">
        <v>326</v>
      </c>
      <c r="V107" s="10" t="s">
        <v>326</v>
      </c>
      <c r="W107" s="10"/>
      <c r="X107" s="10"/>
      <c r="Y107" s="3" t="s">
        <v>40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7"/>
    </row>
    <row r="108" s="3" customFormat="1" ht="96" customHeight="1" spans="1:39">
      <c r="A108" s="11">
        <v>103</v>
      </c>
      <c r="B108" s="10" t="s">
        <v>322</v>
      </c>
      <c r="C108" s="15" t="s">
        <v>31</v>
      </c>
      <c r="D108" s="15" t="s">
        <v>32</v>
      </c>
      <c r="E108" s="10" t="s">
        <v>299</v>
      </c>
      <c r="F108" s="10"/>
      <c r="G108" s="10" t="s">
        <v>327</v>
      </c>
      <c r="H108" s="3">
        <v>2018</v>
      </c>
      <c r="I108" s="27">
        <v>43405</v>
      </c>
      <c r="J108" s="21" t="s">
        <v>45</v>
      </c>
      <c r="K108" s="22">
        <f t="shared" si="4"/>
        <v>238.23</v>
      </c>
      <c r="L108" s="23"/>
      <c r="M108" s="23"/>
      <c r="N108" s="23"/>
      <c r="O108" s="23">
        <v>138.79</v>
      </c>
      <c r="P108" s="23">
        <f>238.23-138.79</f>
        <v>99.44</v>
      </c>
      <c r="Q108" s="23">
        <f t="shared" si="5"/>
        <v>238.23</v>
      </c>
      <c r="R108" s="23">
        <f t="shared" si="6"/>
        <v>238.23</v>
      </c>
      <c r="S108" s="10" t="s">
        <v>37</v>
      </c>
      <c r="T108" s="10" t="s">
        <v>38</v>
      </c>
      <c r="U108" s="10" t="s">
        <v>299</v>
      </c>
      <c r="V108" s="10" t="s">
        <v>299</v>
      </c>
      <c r="W108" s="10"/>
      <c r="X108" s="10"/>
      <c r="Y108" s="3" t="s">
        <v>40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7"/>
    </row>
    <row r="109" s="3" customFormat="1" ht="96" customHeight="1" spans="1:39">
      <c r="A109" s="11">
        <v>104</v>
      </c>
      <c r="B109" s="10" t="s">
        <v>322</v>
      </c>
      <c r="C109" s="15" t="s">
        <v>31</v>
      </c>
      <c r="D109" s="15" t="s">
        <v>32</v>
      </c>
      <c r="E109" s="10" t="s">
        <v>255</v>
      </c>
      <c r="F109" s="10"/>
      <c r="G109" s="10" t="s">
        <v>207</v>
      </c>
      <c r="H109" s="3">
        <v>2018</v>
      </c>
      <c r="I109" s="27">
        <v>43405</v>
      </c>
      <c r="J109" s="21" t="s">
        <v>45</v>
      </c>
      <c r="K109" s="22">
        <f t="shared" si="4"/>
        <v>221.41</v>
      </c>
      <c r="L109" s="23"/>
      <c r="M109" s="23"/>
      <c r="N109" s="23"/>
      <c r="O109" s="23"/>
      <c r="P109" s="23">
        <v>221.41</v>
      </c>
      <c r="Q109" s="23">
        <f t="shared" si="5"/>
        <v>221.41</v>
      </c>
      <c r="R109" s="23">
        <f t="shared" si="6"/>
        <v>221.41</v>
      </c>
      <c r="S109" s="10" t="s">
        <v>37</v>
      </c>
      <c r="T109" s="10" t="s">
        <v>38</v>
      </c>
      <c r="U109" s="10" t="s">
        <v>255</v>
      </c>
      <c r="V109" s="10" t="s">
        <v>255</v>
      </c>
      <c r="W109" s="10"/>
      <c r="X109" s="10"/>
      <c r="Y109" s="3" t="s">
        <v>40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7"/>
    </row>
    <row r="110" s="3" customFormat="1" ht="96" customHeight="1" spans="1:39">
      <c r="A110" s="11">
        <v>105</v>
      </c>
      <c r="B110" s="10" t="s">
        <v>322</v>
      </c>
      <c r="C110" s="15" t="s">
        <v>31</v>
      </c>
      <c r="D110" s="15" t="s">
        <v>32</v>
      </c>
      <c r="E110" s="10" t="s">
        <v>52</v>
      </c>
      <c r="F110" s="10"/>
      <c r="G110" s="10" t="s">
        <v>328</v>
      </c>
      <c r="H110" s="3">
        <v>2018</v>
      </c>
      <c r="I110" s="27">
        <v>43405</v>
      </c>
      <c r="J110" s="21" t="s">
        <v>45</v>
      </c>
      <c r="K110" s="22">
        <f t="shared" si="4"/>
        <v>92.27</v>
      </c>
      <c r="L110" s="23"/>
      <c r="M110" s="23"/>
      <c r="N110" s="23"/>
      <c r="O110" s="23">
        <v>7.9</v>
      </c>
      <c r="P110" s="23">
        <f>92.27-7.9</f>
        <v>84.37</v>
      </c>
      <c r="Q110" s="23">
        <f t="shared" si="5"/>
        <v>92.27</v>
      </c>
      <c r="R110" s="23">
        <f t="shared" si="6"/>
        <v>92.27</v>
      </c>
      <c r="S110" s="10" t="s">
        <v>37</v>
      </c>
      <c r="T110" s="10" t="s">
        <v>38</v>
      </c>
      <c r="U110" s="10" t="s">
        <v>52</v>
      </c>
      <c r="V110" s="10" t="s">
        <v>52</v>
      </c>
      <c r="W110" s="10"/>
      <c r="X110" s="10"/>
      <c r="Y110" s="3" t="s">
        <v>40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7"/>
    </row>
    <row r="111" s="3" customFormat="1" ht="96" customHeight="1" spans="1:39">
      <c r="A111" s="11">
        <v>106</v>
      </c>
      <c r="B111" s="10" t="s">
        <v>322</v>
      </c>
      <c r="C111" s="15" t="s">
        <v>31</v>
      </c>
      <c r="D111" s="15" t="s">
        <v>32</v>
      </c>
      <c r="E111" s="10" t="s">
        <v>109</v>
      </c>
      <c r="F111" s="10"/>
      <c r="G111" s="10" t="s">
        <v>329</v>
      </c>
      <c r="H111" s="3">
        <v>2018</v>
      </c>
      <c r="I111" s="27">
        <v>43405</v>
      </c>
      <c r="J111" s="21" t="s">
        <v>45</v>
      </c>
      <c r="K111" s="22">
        <f t="shared" si="4"/>
        <v>133.52</v>
      </c>
      <c r="L111" s="23"/>
      <c r="M111" s="23"/>
      <c r="N111" s="23"/>
      <c r="O111" s="23"/>
      <c r="P111" s="23">
        <v>133.52</v>
      </c>
      <c r="Q111" s="23">
        <f t="shared" si="5"/>
        <v>133.52</v>
      </c>
      <c r="R111" s="23">
        <f t="shared" si="6"/>
        <v>133.52</v>
      </c>
      <c r="S111" s="10" t="s">
        <v>37</v>
      </c>
      <c r="T111" s="10" t="s">
        <v>38</v>
      </c>
      <c r="U111" s="10" t="s">
        <v>109</v>
      </c>
      <c r="V111" s="10" t="s">
        <v>109</v>
      </c>
      <c r="W111" s="10"/>
      <c r="X111" s="10"/>
      <c r="Y111" s="3" t="s">
        <v>40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7"/>
    </row>
    <row r="112" s="3" customFormat="1" ht="96" customHeight="1" spans="1:39">
      <c r="A112" s="11">
        <v>107</v>
      </c>
      <c r="B112" s="10" t="s">
        <v>322</v>
      </c>
      <c r="C112" s="15" t="s">
        <v>31</v>
      </c>
      <c r="D112" s="15" t="s">
        <v>32</v>
      </c>
      <c r="E112" s="10" t="s">
        <v>330</v>
      </c>
      <c r="F112" s="10"/>
      <c r="G112" s="10" t="s">
        <v>207</v>
      </c>
      <c r="H112" s="3">
        <v>2018</v>
      </c>
      <c r="I112" s="27">
        <v>43405</v>
      </c>
      <c r="J112" s="21" t="s">
        <v>45</v>
      </c>
      <c r="K112" s="22">
        <f t="shared" si="4"/>
        <v>152.1</v>
      </c>
      <c r="L112" s="23"/>
      <c r="M112" s="23"/>
      <c r="N112" s="23"/>
      <c r="O112" s="23"/>
      <c r="P112" s="23">
        <v>152.1</v>
      </c>
      <c r="Q112" s="23">
        <f t="shared" si="5"/>
        <v>152.1</v>
      </c>
      <c r="R112" s="23">
        <f t="shared" si="6"/>
        <v>152.1</v>
      </c>
      <c r="S112" s="10" t="s">
        <v>37</v>
      </c>
      <c r="T112" s="10" t="s">
        <v>38</v>
      </c>
      <c r="U112" s="10" t="s">
        <v>330</v>
      </c>
      <c r="V112" s="10" t="s">
        <v>330</v>
      </c>
      <c r="W112" s="10"/>
      <c r="X112" s="10"/>
      <c r="Y112" s="3" t="s">
        <v>40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7"/>
    </row>
    <row r="113" s="3" customFormat="1" ht="96" customHeight="1" spans="1:39">
      <c r="A113" s="11">
        <v>108</v>
      </c>
      <c r="B113" s="10" t="s">
        <v>322</v>
      </c>
      <c r="C113" s="15" t="s">
        <v>31</v>
      </c>
      <c r="D113" s="15" t="s">
        <v>32</v>
      </c>
      <c r="E113" s="10" t="s">
        <v>66</v>
      </c>
      <c r="F113" s="10"/>
      <c r="G113" s="10" t="s">
        <v>331</v>
      </c>
      <c r="H113" s="3">
        <v>2018</v>
      </c>
      <c r="I113" s="27">
        <v>43405</v>
      </c>
      <c r="J113" s="21" t="s">
        <v>45</v>
      </c>
      <c r="K113" s="22">
        <f t="shared" si="4"/>
        <v>40.59</v>
      </c>
      <c r="L113" s="23"/>
      <c r="M113" s="23"/>
      <c r="N113" s="23"/>
      <c r="O113" s="23"/>
      <c r="P113" s="23">
        <v>40.59</v>
      </c>
      <c r="Q113" s="23">
        <f t="shared" si="5"/>
        <v>40.59</v>
      </c>
      <c r="R113" s="23">
        <f t="shared" si="6"/>
        <v>40.59</v>
      </c>
      <c r="S113" s="10" t="s">
        <v>37</v>
      </c>
      <c r="T113" s="10" t="s">
        <v>38</v>
      </c>
      <c r="U113" s="10" t="s">
        <v>66</v>
      </c>
      <c r="V113" s="10" t="s">
        <v>66</v>
      </c>
      <c r="W113" s="10"/>
      <c r="X113" s="10"/>
      <c r="Y113" s="3" t="s">
        <v>40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7"/>
    </row>
    <row r="114" s="3" customFormat="1" ht="96" customHeight="1" spans="1:39">
      <c r="A114" s="11">
        <v>109</v>
      </c>
      <c r="B114" s="10" t="s">
        <v>322</v>
      </c>
      <c r="C114" s="15" t="s">
        <v>31</v>
      </c>
      <c r="D114" s="15" t="s">
        <v>32</v>
      </c>
      <c r="E114" s="10" t="s">
        <v>154</v>
      </c>
      <c r="F114" s="10"/>
      <c r="G114" s="10" t="s">
        <v>325</v>
      </c>
      <c r="H114" s="3">
        <v>2018</v>
      </c>
      <c r="I114" s="27">
        <v>43405</v>
      </c>
      <c r="J114" s="21" t="s">
        <v>45</v>
      </c>
      <c r="K114" s="22">
        <f t="shared" si="4"/>
        <v>153.66</v>
      </c>
      <c r="L114" s="23"/>
      <c r="M114" s="23"/>
      <c r="N114" s="23"/>
      <c r="O114" s="23"/>
      <c r="P114" s="23">
        <v>153.66</v>
      </c>
      <c r="Q114" s="23">
        <f t="shared" si="5"/>
        <v>153.66</v>
      </c>
      <c r="R114" s="23">
        <f t="shared" si="6"/>
        <v>153.66</v>
      </c>
      <c r="S114" s="10" t="s">
        <v>37</v>
      </c>
      <c r="T114" s="10" t="s">
        <v>38</v>
      </c>
      <c r="U114" s="10" t="s">
        <v>154</v>
      </c>
      <c r="V114" s="10" t="s">
        <v>154</v>
      </c>
      <c r="W114" s="10"/>
      <c r="X114" s="10"/>
      <c r="Y114" s="3" t="s">
        <v>40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7"/>
    </row>
    <row r="115" s="3" customFormat="1" ht="96" customHeight="1" spans="1:39">
      <c r="A115" s="11">
        <v>110</v>
      </c>
      <c r="B115" s="40" t="s">
        <v>332</v>
      </c>
      <c r="C115" s="10" t="s">
        <v>55</v>
      </c>
      <c r="D115" s="32" t="s">
        <v>333</v>
      </c>
      <c r="E115" s="32" t="s">
        <v>53</v>
      </c>
      <c r="G115" s="10" t="s">
        <v>334</v>
      </c>
      <c r="H115" s="3">
        <v>2019</v>
      </c>
      <c r="I115" s="20">
        <v>43647</v>
      </c>
      <c r="J115" s="43" t="s">
        <v>45</v>
      </c>
      <c r="K115" s="22">
        <f>L115+M115+N115+O115+P115</f>
        <v>290</v>
      </c>
      <c r="L115" s="22">
        <v>290</v>
      </c>
      <c r="M115" s="22"/>
      <c r="N115" s="22"/>
      <c r="O115" s="22"/>
      <c r="P115" s="22"/>
      <c r="Q115" s="23">
        <f t="shared" si="5"/>
        <v>290</v>
      </c>
      <c r="R115" s="23">
        <f t="shared" si="6"/>
        <v>290</v>
      </c>
      <c r="S115" s="10" t="s">
        <v>37</v>
      </c>
      <c r="T115" s="10" t="s">
        <v>38</v>
      </c>
      <c r="U115" s="10" t="s">
        <v>55</v>
      </c>
      <c r="V115" s="10" t="s">
        <v>55</v>
      </c>
      <c r="W115" s="10"/>
      <c r="X115" s="10"/>
      <c r="Y115" s="3" t="s">
        <v>40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7"/>
    </row>
    <row r="116" s="3" customFormat="1" ht="96" customHeight="1" spans="1:39">
      <c r="A116" s="11">
        <v>111</v>
      </c>
      <c r="B116" s="40" t="s">
        <v>335</v>
      </c>
      <c r="C116" s="10" t="s">
        <v>282</v>
      </c>
      <c r="D116" s="32" t="s">
        <v>333</v>
      </c>
      <c r="E116" s="32" t="s">
        <v>336</v>
      </c>
      <c r="G116" s="10" t="s">
        <v>337</v>
      </c>
      <c r="H116" s="3">
        <v>2019</v>
      </c>
      <c r="I116" s="24" t="s">
        <v>338</v>
      </c>
      <c r="J116" s="24" t="s">
        <v>86</v>
      </c>
      <c r="K116" s="22">
        <f>L116+M116+N116+O116+P116</f>
        <v>450</v>
      </c>
      <c r="L116" s="22">
        <v>450</v>
      </c>
      <c r="M116" s="22"/>
      <c r="N116" s="22"/>
      <c r="O116" s="22"/>
      <c r="P116" s="22"/>
      <c r="Q116" s="23">
        <f t="shared" si="5"/>
        <v>450</v>
      </c>
      <c r="R116" s="23">
        <f t="shared" si="6"/>
        <v>450</v>
      </c>
      <c r="S116" s="10" t="s">
        <v>37</v>
      </c>
      <c r="T116" s="10" t="s">
        <v>38</v>
      </c>
      <c r="U116" s="10" t="s">
        <v>282</v>
      </c>
      <c r="V116" s="10" t="s">
        <v>282</v>
      </c>
      <c r="W116" s="10"/>
      <c r="X116" s="10"/>
      <c r="Y116" s="3" t="s">
        <v>40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7"/>
    </row>
    <row r="117" s="3" customFormat="1" ht="96" customHeight="1" spans="1:39">
      <c r="A117" s="11">
        <v>112</v>
      </c>
      <c r="B117" s="40" t="s">
        <v>339</v>
      </c>
      <c r="C117" s="10" t="s">
        <v>313</v>
      </c>
      <c r="D117" s="32" t="s">
        <v>333</v>
      </c>
      <c r="E117" s="32" t="s">
        <v>340</v>
      </c>
      <c r="G117" s="10" t="s">
        <v>341</v>
      </c>
      <c r="H117" s="3">
        <v>2019</v>
      </c>
      <c r="I117" s="24" t="s">
        <v>342</v>
      </c>
      <c r="J117" s="24" t="s">
        <v>45</v>
      </c>
      <c r="K117" s="22">
        <f>L117+M117+N117+O117+P117</f>
        <v>63</v>
      </c>
      <c r="L117" s="22">
        <v>63</v>
      </c>
      <c r="M117" s="22"/>
      <c r="N117" s="22"/>
      <c r="O117" s="22"/>
      <c r="P117" s="22"/>
      <c r="Q117" s="23">
        <f t="shared" si="5"/>
        <v>63</v>
      </c>
      <c r="R117" s="23">
        <f t="shared" si="6"/>
        <v>63</v>
      </c>
      <c r="S117" s="10" t="s">
        <v>37</v>
      </c>
      <c r="T117" s="10" t="s">
        <v>38</v>
      </c>
      <c r="U117" s="10" t="s">
        <v>313</v>
      </c>
      <c r="V117" s="10" t="s">
        <v>313</v>
      </c>
      <c r="W117" s="10"/>
      <c r="X117" s="10"/>
      <c r="Y117" s="3" t="s">
        <v>40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7"/>
    </row>
    <row r="118" s="3" customFormat="1" ht="96" customHeight="1" spans="1:39">
      <c r="A118" s="11">
        <v>113</v>
      </c>
      <c r="B118" s="10" t="s">
        <v>343</v>
      </c>
      <c r="C118" s="10" t="s">
        <v>42</v>
      </c>
      <c r="D118" s="10" t="s">
        <v>32</v>
      </c>
      <c r="E118" s="41" t="s">
        <v>176</v>
      </c>
      <c r="F118" s="3" t="s">
        <v>344</v>
      </c>
      <c r="G118" s="41" t="s">
        <v>345</v>
      </c>
      <c r="H118" s="3">
        <v>2019</v>
      </c>
      <c r="I118" s="26">
        <v>43678</v>
      </c>
      <c r="J118" s="24" t="s">
        <v>45</v>
      </c>
      <c r="K118" s="22">
        <f t="shared" ref="K118:K169" si="7">P118+O118+L118+M118+N118</f>
        <v>89.36</v>
      </c>
      <c r="L118" s="42">
        <v>21.54</v>
      </c>
      <c r="M118" s="23"/>
      <c r="N118" s="23">
        <v>22.41</v>
      </c>
      <c r="O118" s="23">
        <v>42.66</v>
      </c>
      <c r="P118" s="23">
        <v>2.75</v>
      </c>
      <c r="Q118" s="23">
        <f t="shared" si="5"/>
        <v>89.36</v>
      </c>
      <c r="R118" s="23">
        <f t="shared" si="6"/>
        <v>89.36</v>
      </c>
      <c r="S118" s="10" t="s">
        <v>37</v>
      </c>
      <c r="T118" s="10" t="s">
        <v>38</v>
      </c>
      <c r="U118" s="39" t="s">
        <v>179</v>
      </c>
      <c r="V118" s="39" t="s">
        <v>179</v>
      </c>
      <c r="W118" s="10"/>
      <c r="X118" s="10"/>
      <c r="Y118" s="3" t="s">
        <v>40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7"/>
    </row>
    <row r="119" s="3" customFormat="1" ht="48" customHeight="1" spans="1:39">
      <c r="A119" s="11">
        <v>114</v>
      </c>
      <c r="B119" s="10" t="s">
        <v>343</v>
      </c>
      <c r="C119" s="10" t="s">
        <v>42</v>
      </c>
      <c r="D119" s="10" t="s">
        <v>32</v>
      </c>
      <c r="E119" s="41" t="s">
        <v>346</v>
      </c>
      <c r="G119" s="41" t="s">
        <v>347</v>
      </c>
      <c r="H119" s="3">
        <v>2019</v>
      </c>
      <c r="I119" s="26">
        <v>43678</v>
      </c>
      <c r="J119" s="24" t="s">
        <v>45</v>
      </c>
      <c r="K119" s="22">
        <f t="shared" si="7"/>
        <v>923.64</v>
      </c>
      <c r="L119" s="42">
        <v>222.67</v>
      </c>
      <c r="M119" s="23"/>
      <c r="N119" s="23">
        <v>231.64</v>
      </c>
      <c r="O119" s="23">
        <v>440.96</v>
      </c>
      <c r="P119" s="23">
        <v>28.37</v>
      </c>
      <c r="Q119" s="23">
        <f t="shared" si="5"/>
        <v>923.64</v>
      </c>
      <c r="R119" s="23">
        <f t="shared" si="6"/>
        <v>923.64</v>
      </c>
      <c r="S119" s="10" t="s">
        <v>37</v>
      </c>
      <c r="T119" s="10" t="s">
        <v>38</v>
      </c>
      <c r="U119" s="39" t="s">
        <v>346</v>
      </c>
      <c r="V119" s="39" t="s">
        <v>346</v>
      </c>
      <c r="W119" s="10"/>
      <c r="X119" s="10"/>
      <c r="Y119" s="10" t="s">
        <v>40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7"/>
    </row>
    <row r="120" s="3" customFormat="1" ht="48" customHeight="1" spans="1:39">
      <c r="A120" s="11">
        <v>115</v>
      </c>
      <c r="B120" s="10" t="s">
        <v>343</v>
      </c>
      <c r="C120" s="10" t="s">
        <v>42</v>
      </c>
      <c r="D120" s="10" t="s">
        <v>32</v>
      </c>
      <c r="E120" s="41" t="s">
        <v>43</v>
      </c>
      <c r="G120" s="41" t="s">
        <v>348</v>
      </c>
      <c r="H120" s="3">
        <v>2019</v>
      </c>
      <c r="I120" s="26">
        <v>43678</v>
      </c>
      <c r="J120" s="24" t="s">
        <v>45</v>
      </c>
      <c r="K120" s="22">
        <f t="shared" si="7"/>
        <v>80.04</v>
      </c>
      <c r="L120" s="42">
        <v>19.3</v>
      </c>
      <c r="M120" s="23"/>
      <c r="N120" s="23">
        <v>20.07</v>
      </c>
      <c r="O120" s="23">
        <v>38.21</v>
      </c>
      <c r="P120" s="23">
        <v>2.46</v>
      </c>
      <c r="Q120" s="23">
        <f t="shared" si="5"/>
        <v>80.04</v>
      </c>
      <c r="R120" s="23">
        <f t="shared" si="6"/>
        <v>80.04</v>
      </c>
      <c r="S120" s="10" t="s">
        <v>37</v>
      </c>
      <c r="T120" s="10" t="s">
        <v>38</v>
      </c>
      <c r="U120" s="39" t="s">
        <v>46</v>
      </c>
      <c r="V120" s="39" t="s">
        <v>46</v>
      </c>
      <c r="W120" s="10"/>
      <c r="X120" s="10"/>
      <c r="Y120" s="10" t="s">
        <v>40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7"/>
    </row>
    <row r="121" s="3" customFormat="1" ht="48" customHeight="1" spans="1:39">
      <c r="A121" s="11">
        <v>116</v>
      </c>
      <c r="B121" s="10" t="s">
        <v>343</v>
      </c>
      <c r="C121" s="10" t="s">
        <v>42</v>
      </c>
      <c r="D121" s="10" t="s">
        <v>32</v>
      </c>
      <c r="E121" s="41" t="s">
        <v>96</v>
      </c>
      <c r="G121" s="41" t="s">
        <v>349</v>
      </c>
      <c r="H121" s="3">
        <v>2019</v>
      </c>
      <c r="I121" s="26">
        <v>43678</v>
      </c>
      <c r="J121" s="24" t="s">
        <v>45</v>
      </c>
      <c r="K121" s="22">
        <f t="shared" si="7"/>
        <v>160.34</v>
      </c>
      <c r="L121" s="42">
        <v>38.65</v>
      </c>
      <c r="M121" s="23"/>
      <c r="N121" s="23">
        <v>40.21</v>
      </c>
      <c r="O121" s="23">
        <v>76.55</v>
      </c>
      <c r="P121" s="23">
        <v>4.93</v>
      </c>
      <c r="Q121" s="23">
        <f t="shared" si="5"/>
        <v>160.34</v>
      </c>
      <c r="R121" s="23">
        <f t="shared" si="6"/>
        <v>160.34</v>
      </c>
      <c r="S121" s="10" t="s">
        <v>37</v>
      </c>
      <c r="T121" s="10" t="s">
        <v>38</v>
      </c>
      <c r="U121" s="39" t="s">
        <v>330</v>
      </c>
      <c r="V121" s="39" t="s">
        <v>330</v>
      </c>
      <c r="W121" s="10"/>
      <c r="X121" s="10"/>
      <c r="Y121" s="10" t="s">
        <v>40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7"/>
    </row>
    <row r="122" s="3" customFormat="1" ht="48" customHeight="1" spans="1:39">
      <c r="A122" s="11">
        <v>117</v>
      </c>
      <c r="B122" s="10" t="s">
        <v>343</v>
      </c>
      <c r="C122" s="10" t="s">
        <v>42</v>
      </c>
      <c r="D122" s="10" t="s">
        <v>32</v>
      </c>
      <c r="E122" s="41" t="s">
        <v>350</v>
      </c>
      <c r="G122" s="41" t="s">
        <v>351</v>
      </c>
      <c r="H122" s="3">
        <v>2019</v>
      </c>
      <c r="I122" s="26">
        <v>43678</v>
      </c>
      <c r="J122" s="24" t="s">
        <v>45</v>
      </c>
      <c r="K122" s="22">
        <f t="shared" si="7"/>
        <v>28.53</v>
      </c>
      <c r="L122" s="42">
        <v>6.88</v>
      </c>
      <c r="M122" s="23"/>
      <c r="N122" s="23">
        <v>7.16</v>
      </c>
      <c r="O122" s="23">
        <v>13.62</v>
      </c>
      <c r="P122" s="23">
        <v>0.87</v>
      </c>
      <c r="Q122" s="23">
        <f t="shared" si="5"/>
        <v>28.53</v>
      </c>
      <c r="R122" s="23">
        <f t="shared" si="6"/>
        <v>28.53</v>
      </c>
      <c r="S122" s="10" t="s">
        <v>37</v>
      </c>
      <c r="T122" s="10" t="s">
        <v>38</v>
      </c>
      <c r="U122" s="39" t="s">
        <v>350</v>
      </c>
      <c r="V122" s="39" t="s">
        <v>350</v>
      </c>
      <c r="W122" s="10"/>
      <c r="X122" s="10"/>
      <c r="Y122" s="10" t="s">
        <v>40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7"/>
    </row>
    <row r="123" s="3" customFormat="1" ht="48" customHeight="1" spans="1:39">
      <c r="A123" s="11">
        <v>118</v>
      </c>
      <c r="B123" s="10" t="s">
        <v>343</v>
      </c>
      <c r="C123" s="10" t="s">
        <v>42</v>
      </c>
      <c r="D123" s="10" t="s">
        <v>32</v>
      </c>
      <c r="E123" s="41" t="s">
        <v>107</v>
      </c>
      <c r="G123" s="41" t="s">
        <v>352</v>
      </c>
      <c r="H123" s="3">
        <v>2019</v>
      </c>
      <c r="I123" s="26">
        <v>43678</v>
      </c>
      <c r="J123" s="24" t="s">
        <v>45</v>
      </c>
      <c r="K123" s="22">
        <f t="shared" si="7"/>
        <v>148.5</v>
      </c>
      <c r="L123" s="42">
        <v>35.8</v>
      </c>
      <c r="M123" s="23"/>
      <c r="N123" s="23">
        <v>37.24</v>
      </c>
      <c r="O123" s="23">
        <v>70.89</v>
      </c>
      <c r="P123" s="23">
        <v>4.57</v>
      </c>
      <c r="Q123" s="23">
        <f t="shared" si="5"/>
        <v>148.5</v>
      </c>
      <c r="R123" s="23">
        <f t="shared" si="6"/>
        <v>148.5</v>
      </c>
      <c r="S123" s="10" t="s">
        <v>37</v>
      </c>
      <c r="T123" s="10" t="s">
        <v>38</v>
      </c>
      <c r="U123" s="39" t="s">
        <v>109</v>
      </c>
      <c r="V123" s="39" t="s">
        <v>109</v>
      </c>
      <c r="W123" s="10"/>
      <c r="X123" s="10"/>
      <c r="Y123" s="10" t="s">
        <v>40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7"/>
    </row>
    <row r="124" s="3" customFormat="1" ht="48" customHeight="1" spans="1:39">
      <c r="A124" s="11">
        <v>119</v>
      </c>
      <c r="B124" s="10" t="s">
        <v>343</v>
      </c>
      <c r="C124" s="10" t="s">
        <v>42</v>
      </c>
      <c r="D124" s="10" t="s">
        <v>32</v>
      </c>
      <c r="E124" s="41" t="s">
        <v>353</v>
      </c>
      <c r="G124" s="41" t="s">
        <v>354</v>
      </c>
      <c r="H124" s="3">
        <v>2019</v>
      </c>
      <c r="I124" s="26">
        <v>43678</v>
      </c>
      <c r="J124" s="24" t="s">
        <v>45</v>
      </c>
      <c r="K124" s="22">
        <f t="shared" si="7"/>
        <v>952.97</v>
      </c>
      <c r="L124" s="42">
        <v>229.74</v>
      </c>
      <c r="M124" s="23"/>
      <c r="N124" s="23">
        <v>239</v>
      </c>
      <c r="O124" s="23">
        <v>454.95</v>
      </c>
      <c r="P124" s="23">
        <v>29.28</v>
      </c>
      <c r="Q124" s="23">
        <f t="shared" si="5"/>
        <v>952.97</v>
      </c>
      <c r="R124" s="23">
        <f t="shared" si="6"/>
        <v>952.97</v>
      </c>
      <c r="S124" s="10" t="s">
        <v>37</v>
      </c>
      <c r="T124" s="10" t="s">
        <v>38</v>
      </c>
      <c r="U124" s="39" t="s">
        <v>353</v>
      </c>
      <c r="V124" s="39" t="s">
        <v>353</v>
      </c>
      <c r="W124" s="10"/>
      <c r="X124" s="10"/>
      <c r="Y124" s="10" t="s">
        <v>40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7"/>
    </row>
    <row r="125" s="3" customFormat="1" ht="48" customHeight="1" spans="1:39">
      <c r="A125" s="11">
        <v>120</v>
      </c>
      <c r="B125" s="10" t="s">
        <v>343</v>
      </c>
      <c r="C125" s="10" t="s">
        <v>42</v>
      </c>
      <c r="D125" s="10" t="s">
        <v>32</v>
      </c>
      <c r="E125" s="41" t="s">
        <v>355</v>
      </c>
      <c r="G125" s="41" t="s">
        <v>356</v>
      </c>
      <c r="H125" s="3">
        <v>2019</v>
      </c>
      <c r="I125" s="26">
        <v>43678</v>
      </c>
      <c r="J125" s="24" t="s">
        <v>45</v>
      </c>
      <c r="K125" s="22">
        <f t="shared" si="7"/>
        <v>333.82</v>
      </c>
      <c r="L125" s="42">
        <v>80.48</v>
      </c>
      <c r="M125" s="23"/>
      <c r="N125" s="23">
        <v>83.72</v>
      </c>
      <c r="O125" s="23">
        <v>159.37</v>
      </c>
      <c r="P125" s="23">
        <v>10.25</v>
      </c>
      <c r="Q125" s="23">
        <f t="shared" si="5"/>
        <v>333.82</v>
      </c>
      <c r="R125" s="23">
        <f t="shared" si="6"/>
        <v>333.82</v>
      </c>
      <c r="S125" s="10" t="s">
        <v>37</v>
      </c>
      <c r="T125" s="10" t="s">
        <v>38</v>
      </c>
      <c r="U125" s="39" t="s">
        <v>170</v>
      </c>
      <c r="V125" s="39" t="s">
        <v>170</v>
      </c>
      <c r="W125" s="10"/>
      <c r="X125" s="10"/>
      <c r="Y125" s="10" t="s">
        <v>40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7"/>
    </row>
    <row r="126" s="3" customFormat="1" ht="48" customHeight="1" spans="1:39">
      <c r="A126" s="11">
        <v>121</v>
      </c>
      <c r="B126" s="10" t="s">
        <v>343</v>
      </c>
      <c r="C126" s="10" t="s">
        <v>42</v>
      </c>
      <c r="D126" s="10" t="s">
        <v>32</v>
      </c>
      <c r="E126" s="41" t="s">
        <v>103</v>
      </c>
      <c r="G126" s="41" t="s">
        <v>357</v>
      </c>
      <c r="H126" s="3">
        <v>2019</v>
      </c>
      <c r="I126" s="26">
        <v>43678</v>
      </c>
      <c r="J126" s="24" t="s">
        <v>45</v>
      </c>
      <c r="K126" s="22">
        <f t="shared" si="7"/>
        <v>125.9</v>
      </c>
      <c r="L126" s="42">
        <v>30.35</v>
      </c>
      <c r="M126" s="23"/>
      <c r="N126" s="23">
        <v>31.58</v>
      </c>
      <c r="O126" s="23">
        <v>60.11</v>
      </c>
      <c r="P126" s="23">
        <v>3.86</v>
      </c>
      <c r="Q126" s="23">
        <f t="shared" si="5"/>
        <v>125.9</v>
      </c>
      <c r="R126" s="23">
        <f t="shared" si="6"/>
        <v>125.9</v>
      </c>
      <c r="S126" s="10" t="s">
        <v>37</v>
      </c>
      <c r="T126" s="10" t="s">
        <v>38</v>
      </c>
      <c r="U126" s="39" t="s">
        <v>105</v>
      </c>
      <c r="V126" s="39" t="s">
        <v>105</v>
      </c>
      <c r="W126" s="10"/>
      <c r="X126" s="10"/>
      <c r="Y126" s="10" t="s">
        <v>40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7"/>
    </row>
    <row r="127" s="3" customFormat="1" ht="48" customHeight="1" spans="1:39">
      <c r="A127" s="11">
        <v>122</v>
      </c>
      <c r="B127" s="10" t="s">
        <v>343</v>
      </c>
      <c r="C127" s="10" t="s">
        <v>42</v>
      </c>
      <c r="D127" s="10" t="s">
        <v>32</v>
      </c>
      <c r="E127" s="41" t="s">
        <v>358</v>
      </c>
      <c r="G127" s="41" t="s">
        <v>359</v>
      </c>
      <c r="H127" s="3">
        <v>2019</v>
      </c>
      <c r="I127" s="26">
        <v>43678</v>
      </c>
      <c r="J127" s="24" t="s">
        <v>45</v>
      </c>
      <c r="K127" s="22">
        <f t="shared" si="7"/>
        <v>204.26</v>
      </c>
      <c r="L127" s="42">
        <v>49.24</v>
      </c>
      <c r="M127" s="23"/>
      <c r="N127" s="23">
        <v>51.23</v>
      </c>
      <c r="O127" s="23">
        <v>97.51</v>
      </c>
      <c r="P127" s="23">
        <v>6.28</v>
      </c>
      <c r="Q127" s="23">
        <f t="shared" si="5"/>
        <v>204.26</v>
      </c>
      <c r="R127" s="23">
        <f t="shared" si="6"/>
        <v>204.26</v>
      </c>
      <c r="S127" s="10" t="s">
        <v>37</v>
      </c>
      <c r="T127" s="10" t="s">
        <v>38</v>
      </c>
      <c r="U127" s="39" t="s">
        <v>326</v>
      </c>
      <c r="V127" s="39" t="s">
        <v>326</v>
      </c>
      <c r="W127" s="10"/>
      <c r="X127" s="10"/>
      <c r="Y127" s="10" t="s">
        <v>40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7"/>
    </row>
    <row r="128" s="3" customFormat="1" ht="48" customHeight="1" spans="1:39">
      <c r="A128" s="11">
        <v>123</v>
      </c>
      <c r="B128" s="10" t="s">
        <v>343</v>
      </c>
      <c r="C128" s="10" t="s">
        <v>42</v>
      </c>
      <c r="D128" s="10" t="s">
        <v>32</v>
      </c>
      <c r="E128" s="41" t="s">
        <v>360</v>
      </c>
      <c r="G128" s="41" t="s">
        <v>361</v>
      </c>
      <c r="H128" s="3">
        <v>2019</v>
      </c>
      <c r="I128" s="26">
        <v>43678</v>
      </c>
      <c r="J128" s="24" t="s">
        <v>45</v>
      </c>
      <c r="K128" s="22">
        <f t="shared" si="7"/>
        <v>1007.62</v>
      </c>
      <c r="L128" s="42">
        <v>242.91</v>
      </c>
      <c r="M128" s="23"/>
      <c r="N128" s="23">
        <v>252.71</v>
      </c>
      <c r="O128" s="23">
        <v>481.04</v>
      </c>
      <c r="P128" s="23">
        <v>30.96</v>
      </c>
      <c r="Q128" s="23">
        <f t="shared" si="5"/>
        <v>1007.62</v>
      </c>
      <c r="R128" s="23">
        <f t="shared" si="6"/>
        <v>1007.62</v>
      </c>
      <c r="S128" s="10" t="s">
        <v>37</v>
      </c>
      <c r="T128" s="10" t="s">
        <v>38</v>
      </c>
      <c r="U128" s="39" t="s">
        <v>299</v>
      </c>
      <c r="V128" s="39" t="s">
        <v>299</v>
      </c>
      <c r="W128" s="10"/>
      <c r="X128" s="10"/>
      <c r="Y128" s="10" t="s">
        <v>40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7"/>
    </row>
    <row r="129" s="3" customFormat="1" ht="48" customHeight="1" spans="1:39">
      <c r="A129" s="11">
        <v>124</v>
      </c>
      <c r="B129" s="10" t="s">
        <v>343</v>
      </c>
      <c r="C129" s="10" t="s">
        <v>42</v>
      </c>
      <c r="D129" s="10" t="s">
        <v>32</v>
      </c>
      <c r="E129" s="41" t="s">
        <v>47</v>
      </c>
      <c r="G129" s="41" t="s">
        <v>362</v>
      </c>
      <c r="H129" s="3">
        <v>2019</v>
      </c>
      <c r="I129" s="26">
        <v>43678</v>
      </c>
      <c r="J129" s="24" t="s">
        <v>45</v>
      </c>
      <c r="K129" s="22">
        <f t="shared" si="7"/>
        <v>123.48</v>
      </c>
      <c r="L129" s="42">
        <v>29.77</v>
      </c>
      <c r="M129" s="23"/>
      <c r="N129" s="23">
        <v>30.97</v>
      </c>
      <c r="O129" s="23">
        <v>58.95</v>
      </c>
      <c r="P129" s="23">
        <v>3.79</v>
      </c>
      <c r="Q129" s="23">
        <f t="shared" si="5"/>
        <v>123.48</v>
      </c>
      <c r="R129" s="23">
        <f t="shared" si="6"/>
        <v>123.48</v>
      </c>
      <c r="S129" s="10" t="s">
        <v>37</v>
      </c>
      <c r="T129" s="10" t="s">
        <v>38</v>
      </c>
      <c r="U129" s="39" t="s">
        <v>49</v>
      </c>
      <c r="V129" s="39" t="s">
        <v>49</v>
      </c>
      <c r="W129" s="10"/>
      <c r="X129" s="10"/>
      <c r="Y129" s="10" t="s">
        <v>40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7"/>
    </row>
    <row r="130" s="3" customFormat="1" ht="48" customHeight="1" spans="1:39">
      <c r="A130" s="11">
        <v>125</v>
      </c>
      <c r="B130" s="10" t="s">
        <v>363</v>
      </c>
      <c r="C130" s="32" t="s">
        <v>333</v>
      </c>
      <c r="D130" s="32" t="s">
        <v>333</v>
      </c>
      <c r="E130" s="32" t="s">
        <v>360</v>
      </c>
      <c r="F130" s="32" t="s">
        <v>303</v>
      </c>
      <c r="G130" s="10" t="s">
        <v>364</v>
      </c>
      <c r="H130" s="3">
        <v>2019</v>
      </c>
      <c r="I130" s="26">
        <v>43800</v>
      </c>
      <c r="J130" s="24" t="s">
        <v>45</v>
      </c>
      <c r="K130" s="22">
        <f t="shared" si="7"/>
        <v>146.2</v>
      </c>
      <c r="L130" s="23"/>
      <c r="M130" s="23">
        <v>146.2</v>
      </c>
      <c r="N130" s="25"/>
      <c r="O130" s="25"/>
      <c r="P130" s="25"/>
      <c r="Q130" s="23">
        <f t="shared" si="5"/>
        <v>146.2</v>
      </c>
      <c r="R130" s="23">
        <f t="shared" si="6"/>
        <v>146.2</v>
      </c>
      <c r="S130" s="10" t="s">
        <v>37</v>
      </c>
      <c r="T130" s="10" t="s">
        <v>38</v>
      </c>
      <c r="U130" s="10" t="s">
        <v>299</v>
      </c>
      <c r="V130" s="10" t="s">
        <v>299</v>
      </c>
      <c r="W130" s="10"/>
      <c r="X130" s="10"/>
      <c r="Y130" s="10" t="s">
        <v>40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7"/>
    </row>
    <row r="131" s="3" customFormat="1" ht="48" customHeight="1" spans="1:39">
      <c r="A131" s="11">
        <v>126</v>
      </c>
      <c r="B131" s="10" t="s">
        <v>363</v>
      </c>
      <c r="C131" s="32" t="s">
        <v>333</v>
      </c>
      <c r="D131" s="32" t="s">
        <v>333</v>
      </c>
      <c r="E131" s="32" t="s">
        <v>180</v>
      </c>
      <c r="F131" s="32" t="s">
        <v>365</v>
      </c>
      <c r="G131" s="10" t="s">
        <v>366</v>
      </c>
      <c r="H131" s="3">
        <v>2019</v>
      </c>
      <c r="I131" s="26">
        <v>43800</v>
      </c>
      <c r="J131" s="24" t="s">
        <v>45</v>
      </c>
      <c r="K131" s="22">
        <f t="shared" si="7"/>
        <v>162.28</v>
      </c>
      <c r="L131" s="23"/>
      <c r="M131" s="23">
        <v>162.28</v>
      </c>
      <c r="N131" s="25"/>
      <c r="O131" s="25"/>
      <c r="P131" s="25"/>
      <c r="Q131" s="23">
        <f t="shared" si="5"/>
        <v>162.28</v>
      </c>
      <c r="R131" s="23">
        <f t="shared" si="6"/>
        <v>162.28</v>
      </c>
      <c r="S131" s="10" t="s">
        <v>37</v>
      </c>
      <c r="T131" s="10" t="s">
        <v>38</v>
      </c>
      <c r="U131" s="10" t="s">
        <v>66</v>
      </c>
      <c r="V131" s="10" t="s">
        <v>66</v>
      </c>
      <c r="W131" s="10"/>
      <c r="X131" s="10"/>
      <c r="Y131" s="10" t="s">
        <v>40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7"/>
    </row>
    <row r="132" s="3" customFormat="1" ht="48" customHeight="1" spans="1:39">
      <c r="A132" s="11">
        <v>127</v>
      </c>
      <c r="B132" s="10" t="s">
        <v>363</v>
      </c>
      <c r="C132" s="32" t="s">
        <v>333</v>
      </c>
      <c r="D132" s="32" t="s">
        <v>333</v>
      </c>
      <c r="E132" s="32" t="s">
        <v>180</v>
      </c>
      <c r="F132" s="32" t="s">
        <v>365</v>
      </c>
      <c r="G132" s="10" t="s">
        <v>367</v>
      </c>
      <c r="H132" s="3">
        <v>2019</v>
      </c>
      <c r="I132" s="26">
        <v>43800</v>
      </c>
      <c r="J132" s="24" t="s">
        <v>45</v>
      </c>
      <c r="K132" s="22">
        <f t="shared" si="7"/>
        <v>133.67</v>
      </c>
      <c r="L132" s="23"/>
      <c r="M132" s="23">
        <v>133.67</v>
      </c>
      <c r="N132" s="25"/>
      <c r="O132" s="25"/>
      <c r="P132" s="25"/>
      <c r="Q132" s="23">
        <f t="shared" si="5"/>
        <v>133.67</v>
      </c>
      <c r="R132" s="23">
        <f t="shared" si="6"/>
        <v>133.67</v>
      </c>
      <c r="S132" s="10" t="s">
        <v>37</v>
      </c>
      <c r="T132" s="10" t="s">
        <v>38</v>
      </c>
      <c r="U132" s="10" t="s">
        <v>66</v>
      </c>
      <c r="V132" s="10" t="s">
        <v>66</v>
      </c>
      <c r="W132" s="10"/>
      <c r="X132" s="10"/>
      <c r="Y132" s="10" t="s">
        <v>40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7"/>
    </row>
    <row r="133" s="3" customFormat="1" ht="48" customHeight="1" spans="1:39">
      <c r="A133" s="11">
        <v>128</v>
      </c>
      <c r="B133" s="10" t="s">
        <v>363</v>
      </c>
      <c r="C133" s="32" t="s">
        <v>333</v>
      </c>
      <c r="D133" s="32" t="s">
        <v>333</v>
      </c>
      <c r="E133" s="32" t="s">
        <v>180</v>
      </c>
      <c r="F133" s="32" t="s">
        <v>365</v>
      </c>
      <c r="G133" s="10" t="s">
        <v>368</v>
      </c>
      <c r="H133" s="3">
        <v>2019</v>
      </c>
      <c r="I133" s="26">
        <v>43800</v>
      </c>
      <c r="J133" s="24" t="s">
        <v>45</v>
      </c>
      <c r="K133" s="22">
        <f t="shared" si="7"/>
        <v>159.2</v>
      </c>
      <c r="L133" s="23"/>
      <c r="M133" s="23">
        <v>159.2</v>
      </c>
      <c r="N133" s="25"/>
      <c r="O133" s="25"/>
      <c r="P133" s="25"/>
      <c r="Q133" s="23">
        <f t="shared" si="5"/>
        <v>159.2</v>
      </c>
      <c r="R133" s="23">
        <f t="shared" si="6"/>
        <v>159.2</v>
      </c>
      <c r="S133" s="10" t="s">
        <v>37</v>
      </c>
      <c r="T133" s="10" t="s">
        <v>38</v>
      </c>
      <c r="U133" s="10" t="s">
        <v>66</v>
      </c>
      <c r="V133" s="10" t="s">
        <v>66</v>
      </c>
      <c r="W133" s="10"/>
      <c r="X133" s="10"/>
      <c r="Y133" s="10" t="s">
        <v>40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7"/>
    </row>
    <row r="134" s="3" customFormat="1" ht="48" customHeight="1" spans="1:39">
      <c r="A134" s="11">
        <v>129</v>
      </c>
      <c r="B134" s="10" t="s">
        <v>363</v>
      </c>
      <c r="C134" s="32" t="s">
        <v>333</v>
      </c>
      <c r="D134" s="32" t="s">
        <v>333</v>
      </c>
      <c r="E134" s="32" t="s">
        <v>107</v>
      </c>
      <c r="F134" s="32" t="s">
        <v>369</v>
      </c>
      <c r="G134" s="10" t="s">
        <v>370</v>
      </c>
      <c r="H134" s="3">
        <v>2019</v>
      </c>
      <c r="I134" s="26">
        <v>43800</v>
      </c>
      <c r="J134" s="24" t="s">
        <v>45</v>
      </c>
      <c r="K134" s="22">
        <f t="shared" si="7"/>
        <v>182.93</v>
      </c>
      <c r="L134" s="23"/>
      <c r="M134" s="23">
        <v>182.93</v>
      </c>
      <c r="N134" s="25"/>
      <c r="O134" s="25"/>
      <c r="P134" s="25"/>
      <c r="Q134" s="23">
        <f t="shared" ref="Q134:Q197" si="8">K134</f>
        <v>182.93</v>
      </c>
      <c r="R134" s="23">
        <f t="shared" ref="R134:R197" si="9">Q134</f>
        <v>182.93</v>
      </c>
      <c r="S134" s="10" t="s">
        <v>37</v>
      </c>
      <c r="T134" s="10" t="s">
        <v>38</v>
      </c>
      <c r="U134" s="10" t="s">
        <v>109</v>
      </c>
      <c r="V134" s="10" t="s">
        <v>109</v>
      </c>
      <c r="W134" s="10"/>
      <c r="X134" s="10"/>
      <c r="Y134" s="10" t="s">
        <v>40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7"/>
    </row>
    <row r="135" s="3" customFormat="1" ht="48" customHeight="1" spans="1:39">
      <c r="A135" s="11">
        <v>130</v>
      </c>
      <c r="B135" s="10" t="s">
        <v>363</v>
      </c>
      <c r="C135" s="32" t="s">
        <v>333</v>
      </c>
      <c r="D135" s="32" t="s">
        <v>333</v>
      </c>
      <c r="E135" s="32" t="s">
        <v>176</v>
      </c>
      <c r="F135" s="32" t="s">
        <v>371</v>
      </c>
      <c r="G135" s="10" t="s">
        <v>372</v>
      </c>
      <c r="H135" s="3">
        <v>2019</v>
      </c>
      <c r="I135" s="26">
        <v>43800</v>
      </c>
      <c r="J135" s="24" t="s">
        <v>45</v>
      </c>
      <c r="K135" s="22">
        <f t="shared" si="7"/>
        <v>320.65</v>
      </c>
      <c r="L135" s="23"/>
      <c r="M135" s="23">
        <v>320.65</v>
      </c>
      <c r="N135" s="25"/>
      <c r="O135" s="25"/>
      <c r="P135" s="25"/>
      <c r="Q135" s="23">
        <f t="shared" si="8"/>
        <v>320.65</v>
      </c>
      <c r="R135" s="23">
        <f t="shared" si="9"/>
        <v>320.65</v>
      </c>
      <c r="S135" s="10" t="s">
        <v>37</v>
      </c>
      <c r="T135" s="10" t="s">
        <v>38</v>
      </c>
      <c r="U135" s="10" t="s">
        <v>179</v>
      </c>
      <c r="V135" s="10" t="s">
        <v>179</v>
      </c>
      <c r="W135" s="10"/>
      <c r="X135" s="10"/>
      <c r="Y135" s="10" t="s">
        <v>40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7"/>
    </row>
    <row r="136" s="3" customFormat="1" ht="48" customHeight="1" spans="1:39">
      <c r="A136" s="11">
        <v>131</v>
      </c>
      <c r="B136" s="10" t="s">
        <v>363</v>
      </c>
      <c r="C136" s="32" t="s">
        <v>333</v>
      </c>
      <c r="D136" s="32" t="s">
        <v>333</v>
      </c>
      <c r="E136" s="32" t="s">
        <v>107</v>
      </c>
      <c r="F136" s="32" t="s">
        <v>373</v>
      </c>
      <c r="G136" s="10" t="s">
        <v>374</v>
      </c>
      <c r="H136" s="3">
        <v>2019</v>
      </c>
      <c r="I136" s="26">
        <v>43800</v>
      </c>
      <c r="J136" s="24" t="s">
        <v>45</v>
      </c>
      <c r="K136" s="22">
        <f t="shared" si="7"/>
        <v>332.8</v>
      </c>
      <c r="L136" s="23"/>
      <c r="M136" s="23">
        <v>332.8</v>
      </c>
      <c r="N136" s="25"/>
      <c r="O136" s="25"/>
      <c r="P136" s="25"/>
      <c r="Q136" s="23">
        <f t="shared" si="8"/>
        <v>332.8</v>
      </c>
      <c r="R136" s="23">
        <f t="shared" si="9"/>
        <v>332.8</v>
      </c>
      <c r="S136" s="10" t="s">
        <v>37</v>
      </c>
      <c r="T136" s="10" t="s">
        <v>38</v>
      </c>
      <c r="U136" s="10" t="s">
        <v>109</v>
      </c>
      <c r="V136" s="10" t="s">
        <v>109</v>
      </c>
      <c r="W136" s="10"/>
      <c r="X136" s="10"/>
      <c r="Y136" s="10" t="s">
        <v>40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7"/>
    </row>
    <row r="137" s="3" customFormat="1" ht="52" customHeight="1" spans="1:39">
      <c r="A137" s="11">
        <v>132</v>
      </c>
      <c r="B137" s="10" t="s">
        <v>363</v>
      </c>
      <c r="C137" s="32" t="s">
        <v>333</v>
      </c>
      <c r="D137" s="32" t="s">
        <v>333</v>
      </c>
      <c r="E137" s="32" t="s">
        <v>360</v>
      </c>
      <c r="F137" s="32" t="s">
        <v>375</v>
      </c>
      <c r="G137" s="10" t="s">
        <v>376</v>
      </c>
      <c r="H137" s="3">
        <v>2019</v>
      </c>
      <c r="I137" s="26">
        <v>43800</v>
      </c>
      <c r="J137" s="24" t="s">
        <v>45</v>
      </c>
      <c r="K137" s="22">
        <f t="shared" si="7"/>
        <v>249.56</v>
      </c>
      <c r="L137" s="23"/>
      <c r="M137" s="23">
        <v>249.56</v>
      </c>
      <c r="N137" s="25"/>
      <c r="O137" s="25"/>
      <c r="P137" s="25"/>
      <c r="Q137" s="23">
        <f t="shared" si="8"/>
        <v>249.56</v>
      </c>
      <c r="R137" s="23">
        <f t="shared" si="9"/>
        <v>249.56</v>
      </c>
      <c r="S137" s="10" t="s">
        <v>37</v>
      </c>
      <c r="T137" s="10" t="s">
        <v>38</v>
      </c>
      <c r="U137" s="10" t="s">
        <v>299</v>
      </c>
      <c r="V137" s="10" t="s">
        <v>299</v>
      </c>
      <c r="Y137" s="10" t="s">
        <v>40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7"/>
    </row>
    <row r="138" s="3" customFormat="1" ht="52" customHeight="1" spans="1:39">
      <c r="A138" s="11">
        <v>133</v>
      </c>
      <c r="B138" s="10" t="s">
        <v>363</v>
      </c>
      <c r="C138" s="32" t="s">
        <v>333</v>
      </c>
      <c r="D138" s="32" t="s">
        <v>333</v>
      </c>
      <c r="E138" s="32" t="s">
        <v>53</v>
      </c>
      <c r="F138" s="32" t="s">
        <v>377</v>
      </c>
      <c r="G138" s="10" t="s">
        <v>378</v>
      </c>
      <c r="H138" s="3">
        <v>2019</v>
      </c>
      <c r="I138" s="26">
        <v>43800</v>
      </c>
      <c r="J138" s="24" t="s">
        <v>45</v>
      </c>
      <c r="K138" s="22">
        <f t="shared" si="7"/>
        <v>195.62</v>
      </c>
      <c r="L138" s="23"/>
      <c r="M138" s="23">
        <v>195.62</v>
      </c>
      <c r="N138" s="25"/>
      <c r="O138" s="25"/>
      <c r="P138" s="25"/>
      <c r="Q138" s="23">
        <f t="shared" si="8"/>
        <v>195.62</v>
      </c>
      <c r="R138" s="23">
        <f t="shared" si="9"/>
        <v>195.62</v>
      </c>
      <c r="S138" s="10" t="s">
        <v>37</v>
      </c>
      <c r="T138" s="10" t="s">
        <v>38</v>
      </c>
      <c r="U138" s="10" t="s">
        <v>55</v>
      </c>
      <c r="V138" s="10" t="s">
        <v>55</v>
      </c>
      <c r="Y138" s="10" t="s">
        <v>40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7"/>
    </row>
    <row r="139" s="4" customFormat="1" ht="42" customHeight="1" spans="1:43">
      <c r="A139" s="11">
        <v>134</v>
      </c>
      <c r="B139" s="10" t="s">
        <v>363</v>
      </c>
      <c r="C139" s="32" t="s">
        <v>333</v>
      </c>
      <c r="D139" s="32" t="s">
        <v>333</v>
      </c>
      <c r="E139" s="32" t="s">
        <v>379</v>
      </c>
      <c r="F139" s="32" t="s">
        <v>380</v>
      </c>
      <c r="G139" s="10" t="s">
        <v>381</v>
      </c>
      <c r="H139" s="3">
        <v>2019</v>
      </c>
      <c r="I139" s="26">
        <v>43800</v>
      </c>
      <c r="J139" s="24" t="s">
        <v>45</v>
      </c>
      <c r="K139" s="22">
        <f t="shared" si="7"/>
        <v>281.94</v>
      </c>
      <c r="L139" s="23"/>
      <c r="M139" s="23">
        <v>281.94</v>
      </c>
      <c r="N139" s="25"/>
      <c r="O139" s="25"/>
      <c r="P139" s="25"/>
      <c r="Q139" s="23">
        <f t="shared" si="8"/>
        <v>281.94</v>
      </c>
      <c r="R139" s="23">
        <f t="shared" si="9"/>
        <v>281.94</v>
      </c>
      <c r="S139" s="10" t="s">
        <v>37</v>
      </c>
      <c r="T139" s="10" t="s">
        <v>38</v>
      </c>
      <c r="U139" s="10" t="s">
        <v>326</v>
      </c>
      <c r="V139" s="10" t="s">
        <v>326</v>
      </c>
      <c r="W139" s="15"/>
      <c r="X139" s="15"/>
      <c r="Y139" s="10" t="s">
        <v>40</v>
      </c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</row>
    <row r="140" s="4" customFormat="1" ht="50" customHeight="1" spans="1:43">
      <c r="A140" s="11">
        <v>135</v>
      </c>
      <c r="B140" s="10" t="s">
        <v>363</v>
      </c>
      <c r="C140" s="32" t="s">
        <v>333</v>
      </c>
      <c r="D140" s="32" t="s">
        <v>333</v>
      </c>
      <c r="E140" s="32" t="s">
        <v>360</v>
      </c>
      <c r="F140" s="32" t="s">
        <v>303</v>
      </c>
      <c r="G140" s="10" t="s">
        <v>382</v>
      </c>
      <c r="H140" s="3">
        <v>2019</v>
      </c>
      <c r="I140" s="26">
        <v>43800</v>
      </c>
      <c r="J140" s="24" t="s">
        <v>45</v>
      </c>
      <c r="K140" s="22">
        <f t="shared" si="7"/>
        <v>201.85</v>
      </c>
      <c r="L140" s="23"/>
      <c r="M140" s="23">
        <v>201.85</v>
      </c>
      <c r="N140" s="25"/>
      <c r="O140" s="25"/>
      <c r="P140" s="25"/>
      <c r="Q140" s="23">
        <f t="shared" si="8"/>
        <v>201.85</v>
      </c>
      <c r="R140" s="23">
        <f t="shared" si="9"/>
        <v>201.85</v>
      </c>
      <c r="S140" s="10" t="s">
        <v>37</v>
      </c>
      <c r="T140" s="10" t="s">
        <v>38</v>
      </c>
      <c r="U140" s="10" t="s">
        <v>299</v>
      </c>
      <c r="V140" s="10" t="s">
        <v>299</v>
      </c>
      <c r="W140" s="15"/>
      <c r="X140" s="15"/>
      <c r="Y140" s="10" t="s">
        <v>40</v>
      </c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</row>
    <row r="141" s="4" customFormat="1" ht="102" customHeight="1" spans="1:43">
      <c r="A141" s="11">
        <v>136</v>
      </c>
      <c r="B141" s="10" t="s">
        <v>363</v>
      </c>
      <c r="C141" s="32" t="s">
        <v>333</v>
      </c>
      <c r="D141" s="32" t="s">
        <v>333</v>
      </c>
      <c r="E141" s="32" t="s">
        <v>270</v>
      </c>
      <c r="F141" s="32" t="s">
        <v>383</v>
      </c>
      <c r="G141" s="10" t="s">
        <v>384</v>
      </c>
      <c r="H141" s="3">
        <v>2019</v>
      </c>
      <c r="I141" s="26">
        <v>43800</v>
      </c>
      <c r="J141" s="24" t="s">
        <v>45</v>
      </c>
      <c r="K141" s="22">
        <f t="shared" si="7"/>
        <v>495.62</v>
      </c>
      <c r="L141" s="23"/>
      <c r="M141" s="23">
        <v>495.62</v>
      </c>
      <c r="N141" s="25"/>
      <c r="O141" s="25"/>
      <c r="P141" s="25"/>
      <c r="Q141" s="23">
        <f t="shared" si="8"/>
        <v>495.62</v>
      </c>
      <c r="R141" s="23">
        <f t="shared" si="9"/>
        <v>495.62</v>
      </c>
      <c r="S141" s="10" t="s">
        <v>37</v>
      </c>
      <c r="T141" s="10" t="s">
        <v>38</v>
      </c>
      <c r="U141" s="10" t="s">
        <v>154</v>
      </c>
      <c r="V141" s="10" t="s">
        <v>154</v>
      </c>
      <c r="W141" s="15"/>
      <c r="X141" s="15"/>
      <c r="Y141" s="10" t="s">
        <v>40</v>
      </c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</row>
    <row r="142" s="3" customFormat="1" ht="36" customHeight="1" spans="1:39">
      <c r="A142" s="11">
        <v>137</v>
      </c>
      <c r="B142" s="10" t="s">
        <v>363</v>
      </c>
      <c r="C142" s="3" t="s">
        <v>333</v>
      </c>
      <c r="D142" s="3" t="s">
        <v>333</v>
      </c>
      <c r="E142" s="10" t="s">
        <v>100</v>
      </c>
      <c r="F142" s="3" t="s">
        <v>385</v>
      </c>
      <c r="G142" s="10" t="s">
        <v>386</v>
      </c>
      <c r="H142" s="3">
        <v>2019</v>
      </c>
      <c r="I142" s="26">
        <v>43800</v>
      </c>
      <c r="J142" s="24" t="s">
        <v>45</v>
      </c>
      <c r="K142" s="22">
        <f t="shared" si="7"/>
        <v>277.6</v>
      </c>
      <c r="L142" s="42">
        <v>22.78</v>
      </c>
      <c r="M142" s="23"/>
      <c r="N142" s="23">
        <v>254.82</v>
      </c>
      <c r="O142" s="23"/>
      <c r="P142" s="23"/>
      <c r="Q142" s="23">
        <f t="shared" si="8"/>
        <v>277.6</v>
      </c>
      <c r="R142" s="23">
        <f t="shared" si="9"/>
        <v>277.6</v>
      </c>
      <c r="S142" s="10" t="s">
        <v>37</v>
      </c>
      <c r="T142" s="10" t="s">
        <v>38</v>
      </c>
      <c r="U142" s="10" t="s">
        <v>70</v>
      </c>
      <c r="V142" s="10" t="s">
        <v>70</v>
      </c>
      <c r="Y142" s="3" t="s">
        <v>40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7"/>
    </row>
    <row r="143" s="3" customFormat="1" ht="36" customHeight="1" spans="1:39">
      <c r="A143" s="11">
        <v>138</v>
      </c>
      <c r="B143" s="10" t="s">
        <v>363</v>
      </c>
      <c r="C143" s="10" t="s">
        <v>31</v>
      </c>
      <c r="D143" s="3" t="s">
        <v>333</v>
      </c>
      <c r="E143" s="10" t="s">
        <v>180</v>
      </c>
      <c r="F143" s="3" t="s">
        <v>387</v>
      </c>
      <c r="G143" s="10" t="s">
        <v>388</v>
      </c>
      <c r="H143" s="3">
        <v>2019</v>
      </c>
      <c r="I143" s="26">
        <v>43800</v>
      </c>
      <c r="J143" s="24" t="s">
        <v>45</v>
      </c>
      <c r="K143" s="22">
        <f t="shared" si="7"/>
        <v>307.82</v>
      </c>
      <c r="L143" s="42"/>
      <c r="M143" s="23"/>
      <c r="N143" s="23">
        <v>307.82</v>
      </c>
      <c r="O143" s="23"/>
      <c r="P143" s="23"/>
      <c r="Q143" s="23">
        <f t="shared" si="8"/>
        <v>307.82</v>
      </c>
      <c r="R143" s="23">
        <f t="shared" si="9"/>
        <v>307.82</v>
      </c>
      <c r="S143" s="10" t="s">
        <v>37</v>
      </c>
      <c r="T143" s="10" t="s">
        <v>38</v>
      </c>
      <c r="U143" s="10" t="s">
        <v>66</v>
      </c>
      <c r="V143" s="10" t="s">
        <v>66</v>
      </c>
      <c r="Y143" s="3" t="s">
        <v>40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7"/>
    </row>
    <row r="144" s="3" customFormat="1" ht="36" customHeight="1" spans="1:39">
      <c r="A144" s="11">
        <v>139</v>
      </c>
      <c r="B144" s="10" t="s">
        <v>363</v>
      </c>
      <c r="C144" s="10" t="s">
        <v>31</v>
      </c>
      <c r="D144" s="3" t="s">
        <v>333</v>
      </c>
      <c r="E144" s="10" t="s">
        <v>180</v>
      </c>
      <c r="F144" s="3" t="s">
        <v>167</v>
      </c>
      <c r="G144" s="10" t="s">
        <v>389</v>
      </c>
      <c r="H144" s="3">
        <v>2019</v>
      </c>
      <c r="I144" s="26">
        <v>43800</v>
      </c>
      <c r="J144" s="24" t="s">
        <v>45</v>
      </c>
      <c r="K144" s="22">
        <f t="shared" si="7"/>
        <v>354.17</v>
      </c>
      <c r="L144" s="42">
        <v>172.65</v>
      </c>
      <c r="M144" s="23"/>
      <c r="N144" s="23">
        <v>181.52</v>
      </c>
      <c r="O144" s="23"/>
      <c r="P144" s="23"/>
      <c r="Q144" s="23">
        <f t="shared" si="8"/>
        <v>354.17</v>
      </c>
      <c r="R144" s="23">
        <f t="shared" si="9"/>
        <v>354.17</v>
      </c>
      <c r="S144" s="10" t="s">
        <v>37</v>
      </c>
      <c r="T144" s="10" t="s">
        <v>38</v>
      </c>
      <c r="U144" s="10" t="s">
        <v>66</v>
      </c>
      <c r="V144" s="10" t="s">
        <v>66</v>
      </c>
      <c r="Y144" s="3" t="s">
        <v>40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7"/>
    </row>
    <row r="145" s="3" customFormat="1" ht="36" customHeight="1" spans="1:39">
      <c r="A145" s="11">
        <v>140</v>
      </c>
      <c r="B145" s="10" t="s">
        <v>363</v>
      </c>
      <c r="C145" s="10" t="s">
        <v>31</v>
      </c>
      <c r="D145" s="3" t="s">
        <v>333</v>
      </c>
      <c r="E145" s="10" t="s">
        <v>180</v>
      </c>
      <c r="F145" s="3" t="s">
        <v>390</v>
      </c>
      <c r="G145" s="10" t="s">
        <v>391</v>
      </c>
      <c r="H145" s="3">
        <v>2019</v>
      </c>
      <c r="I145" s="26">
        <v>43800</v>
      </c>
      <c r="J145" s="24" t="s">
        <v>45</v>
      </c>
      <c r="K145" s="22">
        <f t="shared" si="7"/>
        <v>283.91</v>
      </c>
      <c r="L145" s="42"/>
      <c r="M145" s="23"/>
      <c r="N145" s="23">
        <v>283.91</v>
      </c>
      <c r="O145" s="23"/>
      <c r="P145" s="23"/>
      <c r="Q145" s="23">
        <f t="shared" si="8"/>
        <v>283.91</v>
      </c>
      <c r="R145" s="23">
        <f t="shared" si="9"/>
        <v>283.91</v>
      </c>
      <c r="S145" s="10" t="s">
        <v>37</v>
      </c>
      <c r="T145" s="10" t="s">
        <v>38</v>
      </c>
      <c r="U145" s="10" t="s">
        <v>66</v>
      </c>
      <c r="V145" s="10" t="s">
        <v>66</v>
      </c>
      <c r="Y145" s="3" t="s">
        <v>40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</row>
    <row r="146" s="3" customFormat="1" ht="36" customHeight="1" spans="1:39">
      <c r="A146" s="11">
        <v>141</v>
      </c>
      <c r="B146" s="10" t="s">
        <v>363</v>
      </c>
      <c r="C146" s="10" t="s">
        <v>31</v>
      </c>
      <c r="D146" s="3" t="s">
        <v>333</v>
      </c>
      <c r="E146" s="10" t="s">
        <v>43</v>
      </c>
      <c r="F146" s="3" t="s">
        <v>392</v>
      </c>
      <c r="G146" s="10" t="s">
        <v>393</v>
      </c>
      <c r="H146" s="3">
        <v>2019</v>
      </c>
      <c r="I146" s="26">
        <v>43800</v>
      </c>
      <c r="J146" s="24" t="s">
        <v>45</v>
      </c>
      <c r="K146" s="22">
        <f t="shared" si="7"/>
        <v>478.86</v>
      </c>
      <c r="L146" s="42"/>
      <c r="M146" s="23"/>
      <c r="N146" s="23">
        <v>478.86</v>
      </c>
      <c r="O146" s="23"/>
      <c r="P146" s="23"/>
      <c r="Q146" s="23">
        <f t="shared" si="8"/>
        <v>478.86</v>
      </c>
      <c r="R146" s="23">
        <f t="shared" si="9"/>
        <v>478.86</v>
      </c>
      <c r="S146" s="10" t="s">
        <v>37</v>
      </c>
      <c r="T146" s="10" t="s">
        <v>38</v>
      </c>
      <c r="U146" s="10" t="s">
        <v>46</v>
      </c>
      <c r="V146" s="10" t="s">
        <v>46</v>
      </c>
      <c r="Y146" s="3" t="s">
        <v>40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7"/>
    </row>
    <row r="147" s="3" customFormat="1" ht="36" customHeight="1" spans="1:39">
      <c r="A147" s="11">
        <v>142</v>
      </c>
      <c r="B147" s="10" t="s">
        <v>363</v>
      </c>
      <c r="C147" s="10" t="s">
        <v>31</v>
      </c>
      <c r="D147" s="3" t="s">
        <v>333</v>
      </c>
      <c r="E147" s="10" t="s">
        <v>340</v>
      </c>
      <c r="F147" s="3" t="s">
        <v>394</v>
      </c>
      <c r="G147" s="10" t="s">
        <v>395</v>
      </c>
      <c r="H147" s="3">
        <v>2019</v>
      </c>
      <c r="I147" s="26">
        <v>43800</v>
      </c>
      <c r="J147" s="24" t="s">
        <v>45</v>
      </c>
      <c r="K147" s="22">
        <f t="shared" si="7"/>
        <v>228.09</v>
      </c>
      <c r="L147" s="42">
        <v>228.09</v>
      </c>
      <c r="M147" s="23"/>
      <c r="N147" s="23"/>
      <c r="O147" s="23"/>
      <c r="P147" s="23"/>
      <c r="Q147" s="23">
        <f t="shared" si="8"/>
        <v>228.09</v>
      </c>
      <c r="R147" s="23">
        <f t="shared" si="9"/>
        <v>228.09</v>
      </c>
      <c r="S147" s="10" t="s">
        <v>37</v>
      </c>
      <c r="T147" s="10" t="s">
        <v>38</v>
      </c>
      <c r="U147" s="10" t="s">
        <v>98</v>
      </c>
      <c r="V147" s="10" t="s">
        <v>98</v>
      </c>
      <c r="Y147" s="3" t="s">
        <v>40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7"/>
    </row>
    <row r="148" s="3" customFormat="1" ht="36" customHeight="1" spans="1:39">
      <c r="A148" s="11">
        <v>143</v>
      </c>
      <c r="B148" s="10" t="s">
        <v>363</v>
      </c>
      <c r="C148" s="10" t="s">
        <v>31</v>
      </c>
      <c r="D148" s="3" t="s">
        <v>333</v>
      </c>
      <c r="E148" s="10" t="s">
        <v>100</v>
      </c>
      <c r="F148" s="3" t="s">
        <v>396</v>
      </c>
      <c r="G148" s="10" t="s">
        <v>397</v>
      </c>
      <c r="H148" s="3">
        <v>2019</v>
      </c>
      <c r="I148" s="26">
        <v>43800</v>
      </c>
      <c r="J148" s="24" t="s">
        <v>45</v>
      </c>
      <c r="K148" s="22">
        <f t="shared" si="7"/>
        <v>383</v>
      </c>
      <c r="L148" s="42">
        <v>383</v>
      </c>
      <c r="M148" s="23"/>
      <c r="N148" s="23"/>
      <c r="O148" s="23"/>
      <c r="P148" s="23"/>
      <c r="Q148" s="23">
        <f t="shared" si="8"/>
        <v>383</v>
      </c>
      <c r="R148" s="23">
        <f t="shared" si="9"/>
        <v>383</v>
      </c>
      <c r="S148" s="10" t="s">
        <v>37</v>
      </c>
      <c r="T148" s="10" t="s">
        <v>38</v>
      </c>
      <c r="U148" s="10" t="s">
        <v>70</v>
      </c>
      <c r="V148" s="10" t="s">
        <v>70</v>
      </c>
      <c r="Y148" s="10" t="s">
        <v>40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7"/>
    </row>
    <row r="149" s="3" customFormat="1" ht="36" customHeight="1" spans="1:39">
      <c r="A149" s="11">
        <v>144</v>
      </c>
      <c r="B149" s="10" t="s">
        <v>363</v>
      </c>
      <c r="C149" s="10" t="s">
        <v>31</v>
      </c>
      <c r="D149" s="3" t="s">
        <v>333</v>
      </c>
      <c r="E149" s="10" t="s">
        <v>53</v>
      </c>
      <c r="F149" s="3" t="s">
        <v>398</v>
      </c>
      <c r="G149" s="10" t="s">
        <v>399</v>
      </c>
      <c r="H149" s="3">
        <v>2019</v>
      </c>
      <c r="I149" s="26">
        <v>43800</v>
      </c>
      <c r="J149" s="24" t="s">
        <v>45</v>
      </c>
      <c r="K149" s="22">
        <f t="shared" si="7"/>
        <v>288.83</v>
      </c>
      <c r="L149" s="42">
        <v>288.83</v>
      </c>
      <c r="M149" s="23"/>
      <c r="N149" s="23"/>
      <c r="O149" s="23"/>
      <c r="P149" s="23"/>
      <c r="Q149" s="23">
        <f t="shared" si="8"/>
        <v>288.83</v>
      </c>
      <c r="R149" s="23">
        <f t="shared" si="9"/>
        <v>288.83</v>
      </c>
      <c r="S149" s="10" t="s">
        <v>37</v>
      </c>
      <c r="T149" s="10" t="s">
        <v>38</v>
      </c>
      <c r="U149" s="10" t="s">
        <v>55</v>
      </c>
      <c r="V149" s="10" t="s">
        <v>55</v>
      </c>
      <c r="Y149" s="10" t="s">
        <v>40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7"/>
    </row>
    <row r="150" s="3" customFormat="1" ht="55" customHeight="1" spans="1:39">
      <c r="A150" s="11">
        <v>145</v>
      </c>
      <c r="B150" s="10" t="s">
        <v>363</v>
      </c>
      <c r="C150" s="10" t="s">
        <v>31</v>
      </c>
      <c r="D150" s="3" t="s">
        <v>333</v>
      </c>
      <c r="E150" s="10" t="s">
        <v>238</v>
      </c>
      <c r="F150" s="3" t="s">
        <v>400</v>
      </c>
      <c r="G150" s="10" t="s">
        <v>401</v>
      </c>
      <c r="H150" s="3">
        <v>2019</v>
      </c>
      <c r="I150" s="26">
        <v>43800</v>
      </c>
      <c r="J150" s="24" t="s">
        <v>45</v>
      </c>
      <c r="K150" s="22">
        <f t="shared" si="7"/>
        <v>116.47</v>
      </c>
      <c r="L150" s="42">
        <v>116.47</v>
      </c>
      <c r="M150" s="23"/>
      <c r="N150" s="23"/>
      <c r="O150" s="23"/>
      <c r="P150" s="23"/>
      <c r="Q150" s="23">
        <f t="shared" si="8"/>
        <v>116.47</v>
      </c>
      <c r="R150" s="23">
        <f t="shared" si="9"/>
        <v>116.47</v>
      </c>
      <c r="S150" s="10" t="s">
        <v>37</v>
      </c>
      <c r="T150" s="10" t="s">
        <v>38</v>
      </c>
      <c r="U150" s="10" t="s">
        <v>55</v>
      </c>
      <c r="V150" s="10" t="s">
        <v>55</v>
      </c>
      <c r="Y150" s="3" t="s">
        <v>40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7"/>
    </row>
    <row r="151" s="3" customFormat="1" ht="48" customHeight="1" spans="1:39">
      <c r="A151" s="11">
        <v>146</v>
      </c>
      <c r="B151" s="10" t="s">
        <v>363</v>
      </c>
      <c r="C151" s="10" t="s">
        <v>31</v>
      </c>
      <c r="D151" s="3" t="s">
        <v>333</v>
      </c>
      <c r="E151" s="10" t="s">
        <v>253</v>
      </c>
      <c r="G151" s="10" t="s">
        <v>402</v>
      </c>
      <c r="H151" s="3">
        <v>2019</v>
      </c>
      <c r="I151" s="26">
        <v>43800</v>
      </c>
      <c r="J151" s="24" t="s">
        <v>45</v>
      </c>
      <c r="K151" s="22">
        <f t="shared" si="7"/>
        <v>513.64</v>
      </c>
      <c r="L151" s="42">
        <v>513.64</v>
      </c>
      <c r="M151" s="23"/>
      <c r="N151" s="23"/>
      <c r="O151" s="23"/>
      <c r="P151" s="23"/>
      <c r="Q151" s="23">
        <f t="shared" si="8"/>
        <v>513.64</v>
      </c>
      <c r="R151" s="23">
        <f t="shared" si="9"/>
        <v>513.64</v>
      </c>
      <c r="S151" s="10" t="s">
        <v>37</v>
      </c>
      <c r="T151" s="10" t="s">
        <v>38</v>
      </c>
      <c r="U151" s="10" t="s">
        <v>255</v>
      </c>
      <c r="V151" s="10" t="s">
        <v>255</v>
      </c>
      <c r="Y151" s="3" t="s">
        <v>40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7"/>
    </row>
    <row r="152" s="3" customFormat="1" ht="61" customHeight="1" spans="1:39">
      <c r="A152" s="11">
        <v>147</v>
      </c>
      <c r="B152" s="10" t="s">
        <v>363</v>
      </c>
      <c r="C152" s="10" t="s">
        <v>31</v>
      </c>
      <c r="D152" s="3" t="s">
        <v>333</v>
      </c>
      <c r="E152" s="10" t="s">
        <v>50</v>
      </c>
      <c r="F152" s="3" t="s">
        <v>403</v>
      </c>
      <c r="G152" s="10" t="s">
        <v>404</v>
      </c>
      <c r="H152" s="3">
        <v>2019</v>
      </c>
      <c r="I152" s="26">
        <v>43800</v>
      </c>
      <c r="J152" s="24" t="s">
        <v>45</v>
      </c>
      <c r="K152" s="22">
        <f t="shared" si="7"/>
        <v>371.93</v>
      </c>
      <c r="L152" s="42">
        <v>371.93</v>
      </c>
      <c r="M152" s="23"/>
      <c r="N152" s="23"/>
      <c r="O152" s="23"/>
      <c r="P152" s="23"/>
      <c r="Q152" s="23">
        <f t="shared" si="8"/>
        <v>371.93</v>
      </c>
      <c r="R152" s="23">
        <f t="shared" si="9"/>
        <v>371.93</v>
      </c>
      <c r="S152" s="10" t="s">
        <v>37</v>
      </c>
      <c r="T152" s="10" t="s">
        <v>38</v>
      </c>
      <c r="U152" s="10" t="s">
        <v>52</v>
      </c>
      <c r="V152" s="10" t="s">
        <v>52</v>
      </c>
      <c r="Y152" s="3" t="s">
        <v>40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7"/>
    </row>
    <row r="153" s="3" customFormat="1" ht="46" customHeight="1" spans="1:39">
      <c r="A153" s="11">
        <v>148</v>
      </c>
      <c r="B153" s="10" t="s">
        <v>363</v>
      </c>
      <c r="C153" s="10" t="s">
        <v>31</v>
      </c>
      <c r="D153" s="3" t="s">
        <v>333</v>
      </c>
      <c r="E153" s="10" t="s">
        <v>43</v>
      </c>
      <c r="G153" s="10" t="s">
        <v>405</v>
      </c>
      <c r="H153" s="3">
        <v>2019</v>
      </c>
      <c r="I153" s="26">
        <v>43800</v>
      </c>
      <c r="J153" s="24" t="s">
        <v>45</v>
      </c>
      <c r="K153" s="22">
        <f t="shared" si="7"/>
        <v>368.2</v>
      </c>
      <c r="L153" s="42">
        <v>368.2</v>
      </c>
      <c r="M153" s="23"/>
      <c r="N153" s="23"/>
      <c r="O153" s="23"/>
      <c r="P153" s="23"/>
      <c r="Q153" s="23">
        <f t="shared" si="8"/>
        <v>368.2</v>
      </c>
      <c r="R153" s="23">
        <f t="shared" si="9"/>
        <v>368.2</v>
      </c>
      <c r="S153" s="10" t="s">
        <v>37</v>
      </c>
      <c r="T153" s="10" t="s">
        <v>38</v>
      </c>
      <c r="U153" s="10" t="s">
        <v>46</v>
      </c>
      <c r="V153" s="10" t="s">
        <v>46</v>
      </c>
      <c r="Y153" s="3" t="s">
        <v>40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7"/>
    </row>
    <row r="154" s="3" customFormat="1" ht="50" customHeight="1" spans="1:39">
      <c r="A154" s="11">
        <v>149</v>
      </c>
      <c r="B154" s="10" t="s">
        <v>363</v>
      </c>
      <c r="C154" s="10" t="s">
        <v>31</v>
      </c>
      <c r="D154" s="3" t="s">
        <v>333</v>
      </c>
      <c r="E154" s="10" t="s">
        <v>406</v>
      </c>
      <c r="F154" s="3" t="s">
        <v>407</v>
      </c>
      <c r="G154" s="10" t="s">
        <v>408</v>
      </c>
      <c r="H154" s="3">
        <v>2019</v>
      </c>
      <c r="I154" s="26">
        <v>43800</v>
      </c>
      <c r="J154" s="24" t="s">
        <v>45</v>
      </c>
      <c r="K154" s="22">
        <f t="shared" si="7"/>
        <v>413.75</v>
      </c>
      <c r="L154" s="42">
        <v>413.75</v>
      </c>
      <c r="M154" s="23"/>
      <c r="N154" s="23"/>
      <c r="O154" s="23"/>
      <c r="P154" s="23"/>
      <c r="Q154" s="23">
        <f t="shared" si="8"/>
        <v>413.75</v>
      </c>
      <c r="R154" s="23">
        <f t="shared" si="9"/>
        <v>413.75</v>
      </c>
      <c r="S154" s="10" t="s">
        <v>37</v>
      </c>
      <c r="T154" s="10" t="s">
        <v>38</v>
      </c>
      <c r="U154" s="10" t="s">
        <v>240</v>
      </c>
      <c r="V154" s="10" t="s">
        <v>240</v>
      </c>
      <c r="Y154" s="10" t="s">
        <v>40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7"/>
    </row>
    <row r="155" s="3" customFormat="1" ht="50" customHeight="1" spans="1:39">
      <c r="A155" s="11">
        <v>150</v>
      </c>
      <c r="B155" s="10" t="s">
        <v>363</v>
      </c>
      <c r="C155" s="10" t="s">
        <v>31</v>
      </c>
      <c r="D155" s="3" t="s">
        <v>333</v>
      </c>
      <c r="E155" s="10" t="s">
        <v>33</v>
      </c>
      <c r="G155" s="10" t="s">
        <v>409</v>
      </c>
      <c r="H155" s="3">
        <v>2019</v>
      </c>
      <c r="I155" s="26">
        <v>43800</v>
      </c>
      <c r="J155" s="24" t="s">
        <v>45</v>
      </c>
      <c r="K155" s="22">
        <f t="shared" si="7"/>
        <v>428.46</v>
      </c>
      <c r="L155" s="42">
        <v>428.46</v>
      </c>
      <c r="M155" s="23"/>
      <c r="N155" s="23"/>
      <c r="O155" s="23"/>
      <c r="P155" s="23"/>
      <c r="Q155" s="23">
        <f t="shared" si="8"/>
        <v>428.46</v>
      </c>
      <c r="R155" s="23">
        <f t="shared" si="9"/>
        <v>428.46</v>
      </c>
      <c r="S155" s="10" t="s">
        <v>37</v>
      </c>
      <c r="T155" s="10" t="s">
        <v>38</v>
      </c>
      <c r="U155" s="10" t="s">
        <v>410</v>
      </c>
      <c r="V155" s="10" t="s">
        <v>410</v>
      </c>
      <c r="Y155" s="10" t="s">
        <v>40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7"/>
    </row>
    <row r="156" s="3" customFormat="1" ht="50" customHeight="1" spans="1:39">
      <c r="A156" s="11">
        <v>151</v>
      </c>
      <c r="B156" s="10" t="s">
        <v>411</v>
      </c>
      <c r="C156" s="15" t="s">
        <v>31</v>
      </c>
      <c r="D156" s="15" t="s">
        <v>32</v>
      </c>
      <c r="E156" s="10" t="s">
        <v>66</v>
      </c>
      <c r="F156" s="10"/>
      <c r="G156" s="10" t="s">
        <v>412</v>
      </c>
      <c r="H156" s="3">
        <v>2019</v>
      </c>
      <c r="I156" s="27">
        <v>43800</v>
      </c>
      <c r="J156" s="10">
        <v>15</v>
      </c>
      <c r="K156" s="22">
        <f t="shared" si="7"/>
        <v>298.6</v>
      </c>
      <c r="L156" s="23"/>
      <c r="M156" s="23"/>
      <c r="N156" s="23"/>
      <c r="O156" s="23">
        <v>298.6</v>
      </c>
      <c r="P156" s="22"/>
      <c r="Q156" s="23">
        <f t="shared" si="8"/>
        <v>298.6</v>
      </c>
      <c r="R156" s="23">
        <f t="shared" si="9"/>
        <v>298.6</v>
      </c>
      <c r="S156" s="10" t="s">
        <v>37</v>
      </c>
      <c r="T156" s="10" t="s">
        <v>38</v>
      </c>
      <c r="U156" s="10" t="s">
        <v>66</v>
      </c>
      <c r="V156" s="10" t="s">
        <v>66</v>
      </c>
      <c r="Y156" s="10" t="s">
        <v>40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7"/>
    </row>
    <row r="157" s="3" customFormat="1" ht="50" customHeight="1" spans="1:39">
      <c r="A157" s="11">
        <v>152</v>
      </c>
      <c r="B157" s="10" t="s">
        <v>411</v>
      </c>
      <c r="C157" s="15" t="s">
        <v>31</v>
      </c>
      <c r="D157" s="15" t="s">
        <v>32</v>
      </c>
      <c r="E157" s="10" t="s">
        <v>111</v>
      </c>
      <c r="F157" s="10"/>
      <c r="G157" s="10" t="s">
        <v>413</v>
      </c>
      <c r="H157" s="3">
        <v>2019</v>
      </c>
      <c r="I157" s="27">
        <v>43800</v>
      </c>
      <c r="J157" s="10">
        <v>15</v>
      </c>
      <c r="K157" s="22">
        <f t="shared" si="7"/>
        <v>178.3</v>
      </c>
      <c r="L157" s="23"/>
      <c r="M157" s="23"/>
      <c r="N157" s="23"/>
      <c r="O157" s="23">
        <v>178.3</v>
      </c>
      <c r="P157" s="22"/>
      <c r="Q157" s="23">
        <f t="shared" si="8"/>
        <v>178.3</v>
      </c>
      <c r="R157" s="23">
        <f t="shared" si="9"/>
        <v>178.3</v>
      </c>
      <c r="S157" s="10" t="s">
        <v>37</v>
      </c>
      <c r="T157" s="10" t="s">
        <v>38</v>
      </c>
      <c r="U157" s="10" t="s">
        <v>111</v>
      </c>
      <c r="V157" s="10" t="s">
        <v>111</v>
      </c>
      <c r="Y157" s="10" t="s">
        <v>40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7"/>
    </row>
    <row r="158" s="3" customFormat="1" ht="50" customHeight="1" spans="1:39">
      <c r="A158" s="11">
        <v>153</v>
      </c>
      <c r="B158" s="10" t="s">
        <v>411</v>
      </c>
      <c r="C158" s="15" t="s">
        <v>31</v>
      </c>
      <c r="D158" s="15" t="s">
        <v>32</v>
      </c>
      <c r="E158" s="10" t="s">
        <v>186</v>
      </c>
      <c r="F158" s="10"/>
      <c r="G158" s="10" t="s">
        <v>414</v>
      </c>
      <c r="H158" s="3">
        <v>2019</v>
      </c>
      <c r="I158" s="27">
        <v>43800</v>
      </c>
      <c r="J158" s="10">
        <v>15</v>
      </c>
      <c r="K158" s="22">
        <f t="shared" si="7"/>
        <v>358.05</v>
      </c>
      <c r="L158" s="23"/>
      <c r="M158" s="23"/>
      <c r="N158" s="23"/>
      <c r="O158" s="23">
        <v>358.05</v>
      </c>
      <c r="P158" s="22"/>
      <c r="Q158" s="23">
        <f t="shared" si="8"/>
        <v>358.05</v>
      </c>
      <c r="R158" s="23">
        <f t="shared" si="9"/>
        <v>358.05</v>
      </c>
      <c r="S158" s="10" t="s">
        <v>37</v>
      </c>
      <c r="T158" s="10" t="s">
        <v>38</v>
      </c>
      <c r="U158" s="10" t="s">
        <v>186</v>
      </c>
      <c r="V158" s="10" t="s">
        <v>186</v>
      </c>
      <c r="Y158" s="10" t="s">
        <v>40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7"/>
    </row>
    <row r="159" s="3" customFormat="1" ht="50" customHeight="1" spans="1:39">
      <c r="A159" s="11">
        <v>154</v>
      </c>
      <c r="B159" s="10" t="s">
        <v>411</v>
      </c>
      <c r="C159" s="15" t="s">
        <v>31</v>
      </c>
      <c r="D159" s="15" t="s">
        <v>32</v>
      </c>
      <c r="E159" s="10" t="s">
        <v>415</v>
      </c>
      <c r="F159" s="10"/>
      <c r="G159" s="10" t="s">
        <v>416</v>
      </c>
      <c r="H159" s="3">
        <v>2019</v>
      </c>
      <c r="I159" s="27">
        <v>43800</v>
      </c>
      <c r="J159" s="10">
        <v>15</v>
      </c>
      <c r="K159" s="22">
        <f t="shared" si="7"/>
        <v>292.33</v>
      </c>
      <c r="L159" s="23"/>
      <c r="M159" s="23"/>
      <c r="N159" s="23"/>
      <c r="O159" s="23">
        <v>292.33</v>
      </c>
      <c r="P159" s="22"/>
      <c r="Q159" s="23">
        <f t="shared" si="8"/>
        <v>292.33</v>
      </c>
      <c r="R159" s="23">
        <f t="shared" si="9"/>
        <v>292.33</v>
      </c>
      <c r="S159" s="10" t="s">
        <v>37</v>
      </c>
      <c r="T159" s="10" t="s">
        <v>38</v>
      </c>
      <c r="U159" s="10" t="s">
        <v>415</v>
      </c>
      <c r="V159" s="10" t="s">
        <v>415</v>
      </c>
      <c r="Y159" s="10" t="s">
        <v>40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7"/>
    </row>
    <row r="160" s="3" customFormat="1" ht="50" customHeight="1" spans="1:39">
      <c r="A160" s="11">
        <v>155</v>
      </c>
      <c r="B160" s="10" t="s">
        <v>411</v>
      </c>
      <c r="C160" s="15" t="s">
        <v>31</v>
      </c>
      <c r="D160" s="15" t="s">
        <v>32</v>
      </c>
      <c r="E160" s="10" t="s">
        <v>299</v>
      </c>
      <c r="F160" s="10"/>
      <c r="G160" s="10" t="s">
        <v>413</v>
      </c>
      <c r="H160" s="3">
        <v>2019</v>
      </c>
      <c r="I160" s="27">
        <v>43800</v>
      </c>
      <c r="J160" s="10">
        <v>15</v>
      </c>
      <c r="K160" s="22">
        <f t="shared" si="7"/>
        <v>211.18</v>
      </c>
      <c r="L160" s="23"/>
      <c r="M160" s="23"/>
      <c r="N160" s="23"/>
      <c r="O160" s="23">
        <v>211.18</v>
      </c>
      <c r="P160" s="22"/>
      <c r="Q160" s="23">
        <f t="shared" si="8"/>
        <v>211.18</v>
      </c>
      <c r="R160" s="23">
        <f t="shared" si="9"/>
        <v>211.18</v>
      </c>
      <c r="S160" s="10" t="s">
        <v>37</v>
      </c>
      <c r="T160" s="10" t="s">
        <v>38</v>
      </c>
      <c r="U160" s="10" t="s">
        <v>299</v>
      </c>
      <c r="V160" s="10" t="s">
        <v>299</v>
      </c>
      <c r="Y160" s="10" t="s">
        <v>40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7"/>
    </row>
    <row r="161" s="3" customFormat="1" ht="50" customHeight="1" spans="1:39">
      <c r="A161" s="11">
        <v>156</v>
      </c>
      <c r="B161" s="10" t="s">
        <v>411</v>
      </c>
      <c r="C161" s="15" t="s">
        <v>31</v>
      </c>
      <c r="D161" s="15" t="s">
        <v>32</v>
      </c>
      <c r="E161" s="10" t="s">
        <v>179</v>
      </c>
      <c r="F161" s="10"/>
      <c r="G161" s="10" t="s">
        <v>417</v>
      </c>
      <c r="H161" s="3">
        <v>2019</v>
      </c>
      <c r="I161" s="27">
        <v>43800</v>
      </c>
      <c r="J161" s="10">
        <v>15</v>
      </c>
      <c r="K161" s="22">
        <f t="shared" si="7"/>
        <v>378.8</v>
      </c>
      <c r="L161" s="23"/>
      <c r="M161" s="23"/>
      <c r="N161" s="23"/>
      <c r="O161" s="23">
        <v>378.8</v>
      </c>
      <c r="P161" s="22"/>
      <c r="Q161" s="23">
        <f t="shared" si="8"/>
        <v>378.8</v>
      </c>
      <c r="R161" s="23">
        <f t="shared" si="9"/>
        <v>378.8</v>
      </c>
      <c r="S161" s="10" t="s">
        <v>37</v>
      </c>
      <c r="T161" s="10" t="s">
        <v>38</v>
      </c>
      <c r="U161" s="10" t="s">
        <v>179</v>
      </c>
      <c r="V161" s="10" t="s">
        <v>179</v>
      </c>
      <c r="Y161" s="10" t="s">
        <v>40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7"/>
    </row>
    <row r="162" s="3" customFormat="1" ht="50" customHeight="1" spans="1:39">
      <c r="A162" s="11">
        <v>157</v>
      </c>
      <c r="B162" s="10" t="s">
        <v>411</v>
      </c>
      <c r="C162" s="15" t="s">
        <v>31</v>
      </c>
      <c r="D162" s="15" t="s">
        <v>32</v>
      </c>
      <c r="E162" s="10" t="s">
        <v>418</v>
      </c>
      <c r="F162" s="10"/>
      <c r="G162" s="10" t="s">
        <v>419</v>
      </c>
      <c r="H162" s="3">
        <v>2019</v>
      </c>
      <c r="I162" s="27">
        <v>43800</v>
      </c>
      <c r="J162" s="10">
        <v>15</v>
      </c>
      <c r="K162" s="22">
        <f t="shared" si="7"/>
        <v>485.92</v>
      </c>
      <c r="L162" s="23"/>
      <c r="M162" s="23"/>
      <c r="N162" s="23"/>
      <c r="O162" s="23">
        <v>485.92</v>
      </c>
      <c r="P162" s="22"/>
      <c r="Q162" s="23">
        <f t="shared" si="8"/>
        <v>485.92</v>
      </c>
      <c r="R162" s="23">
        <f t="shared" si="9"/>
        <v>485.92</v>
      </c>
      <c r="S162" s="10" t="s">
        <v>37</v>
      </c>
      <c r="T162" s="10" t="s">
        <v>38</v>
      </c>
      <c r="U162" s="10" t="s">
        <v>418</v>
      </c>
      <c r="V162" s="10" t="s">
        <v>418</v>
      </c>
      <c r="Y162" s="10" t="s">
        <v>40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7"/>
    </row>
    <row r="163" s="3" customFormat="1" ht="50" customHeight="1" spans="1:39">
      <c r="A163" s="11">
        <v>158</v>
      </c>
      <c r="B163" s="10" t="s">
        <v>411</v>
      </c>
      <c r="C163" s="15" t="s">
        <v>31</v>
      </c>
      <c r="D163" s="15" t="s">
        <v>32</v>
      </c>
      <c r="E163" s="10" t="s">
        <v>55</v>
      </c>
      <c r="F163" s="10"/>
      <c r="G163" s="10" t="s">
        <v>420</v>
      </c>
      <c r="H163" s="3">
        <v>2019</v>
      </c>
      <c r="I163" s="27">
        <v>43800</v>
      </c>
      <c r="J163" s="10">
        <v>15</v>
      </c>
      <c r="K163" s="22">
        <f t="shared" si="7"/>
        <v>142.3</v>
      </c>
      <c r="L163" s="23"/>
      <c r="M163" s="23"/>
      <c r="N163" s="23"/>
      <c r="O163" s="23">
        <v>142.3</v>
      </c>
      <c r="P163" s="22"/>
      <c r="Q163" s="23">
        <f t="shared" si="8"/>
        <v>142.3</v>
      </c>
      <c r="R163" s="23">
        <f t="shared" si="9"/>
        <v>142.3</v>
      </c>
      <c r="S163" s="10" t="s">
        <v>37</v>
      </c>
      <c r="T163" s="10" t="s">
        <v>38</v>
      </c>
      <c r="U163" s="10" t="s">
        <v>55</v>
      </c>
      <c r="V163" s="10" t="s">
        <v>55</v>
      </c>
      <c r="Y163" s="10" t="s">
        <v>40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7"/>
    </row>
    <row r="164" s="3" customFormat="1" ht="50" customHeight="1" spans="1:39">
      <c r="A164" s="11">
        <v>159</v>
      </c>
      <c r="B164" s="10" t="s">
        <v>411</v>
      </c>
      <c r="C164" s="15" t="s">
        <v>31</v>
      </c>
      <c r="D164" s="15" t="s">
        <v>32</v>
      </c>
      <c r="E164" s="10" t="s">
        <v>421</v>
      </c>
      <c r="F164" s="10"/>
      <c r="G164" s="10" t="s">
        <v>422</v>
      </c>
      <c r="H164" s="3">
        <v>2019</v>
      </c>
      <c r="I164" s="27">
        <v>43800</v>
      </c>
      <c r="J164" s="10">
        <v>15</v>
      </c>
      <c r="K164" s="22">
        <f t="shared" si="7"/>
        <v>165.69</v>
      </c>
      <c r="L164" s="23"/>
      <c r="M164" s="23"/>
      <c r="N164" s="23"/>
      <c r="O164" s="23">
        <v>165.69</v>
      </c>
      <c r="P164" s="22"/>
      <c r="Q164" s="23">
        <f t="shared" si="8"/>
        <v>165.69</v>
      </c>
      <c r="R164" s="23">
        <f t="shared" si="9"/>
        <v>165.69</v>
      </c>
      <c r="S164" s="10" t="s">
        <v>37</v>
      </c>
      <c r="T164" s="10" t="s">
        <v>38</v>
      </c>
      <c r="U164" s="10" t="s">
        <v>421</v>
      </c>
      <c r="V164" s="10" t="s">
        <v>421</v>
      </c>
      <c r="Y164" s="10" t="s">
        <v>40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7"/>
    </row>
    <row r="165" s="3" customFormat="1" ht="50" customHeight="1" spans="1:39">
      <c r="A165" s="11">
        <v>160</v>
      </c>
      <c r="B165" s="10" t="s">
        <v>411</v>
      </c>
      <c r="C165" s="15" t="s">
        <v>31</v>
      </c>
      <c r="D165" s="15" t="s">
        <v>32</v>
      </c>
      <c r="E165" s="10" t="s">
        <v>49</v>
      </c>
      <c r="F165" s="10"/>
      <c r="G165" s="10" t="s">
        <v>423</v>
      </c>
      <c r="H165" s="3">
        <v>2019</v>
      </c>
      <c r="I165" s="27">
        <v>43800</v>
      </c>
      <c r="J165" s="10">
        <v>15</v>
      </c>
      <c r="K165" s="22">
        <f t="shared" si="7"/>
        <v>127.84</v>
      </c>
      <c r="L165" s="23"/>
      <c r="M165" s="23"/>
      <c r="N165" s="23"/>
      <c r="O165" s="23">
        <v>127.84</v>
      </c>
      <c r="P165" s="22"/>
      <c r="Q165" s="23">
        <f t="shared" si="8"/>
        <v>127.84</v>
      </c>
      <c r="R165" s="23">
        <f t="shared" si="9"/>
        <v>127.84</v>
      </c>
      <c r="S165" s="10" t="s">
        <v>37</v>
      </c>
      <c r="T165" s="10" t="s">
        <v>38</v>
      </c>
      <c r="U165" s="10" t="s">
        <v>49</v>
      </c>
      <c r="V165" s="10" t="s">
        <v>49</v>
      </c>
      <c r="Y165" s="10" t="s">
        <v>40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7"/>
    </row>
    <row r="166" s="3" customFormat="1" ht="50" customHeight="1" spans="1:39">
      <c r="A166" s="11">
        <v>161</v>
      </c>
      <c r="B166" s="10" t="s">
        <v>411</v>
      </c>
      <c r="C166" s="15" t="s">
        <v>31</v>
      </c>
      <c r="D166" s="15" t="s">
        <v>32</v>
      </c>
      <c r="E166" s="10" t="s">
        <v>313</v>
      </c>
      <c r="F166" s="10"/>
      <c r="G166" s="10" t="s">
        <v>424</v>
      </c>
      <c r="H166" s="3">
        <v>2019</v>
      </c>
      <c r="I166" s="27">
        <v>43800</v>
      </c>
      <c r="J166" s="10">
        <v>15</v>
      </c>
      <c r="K166" s="22">
        <f t="shared" si="7"/>
        <v>62.54</v>
      </c>
      <c r="L166" s="23"/>
      <c r="M166" s="23"/>
      <c r="N166" s="23"/>
      <c r="O166" s="23">
        <v>62.54</v>
      </c>
      <c r="P166" s="22"/>
      <c r="Q166" s="23">
        <f t="shared" si="8"/>
        <v>62.54</v>
      </c>
      <c r="R166" s="23">
        <f t="shared" si="9"/>
        <v>62.54</v>
      </c>
      <c r="S166" s="10" t="s">
        <v>37</v>
      </c>
      <c r="T166" s="10" t="s">
        <v>38</v>
      </c>
      <c r="U166" s="10" t="s">
        <v>313</v>
      </c>
      <c r="V166" s="10" t="s">
        <v>313</v>
      </c>
      <c r="Y166" s="10" t="s">
        <v>40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7"/>
    </row>
    <row r="167" s="3" customFormat="1" ht="50" customHeight="1" spans="1:39">
      <c r="A167" s="11">
        <v>162</v>
      </c>
      <c r="B167" s="10" t="s">
        <v>411</v>
      </c>
      <c r="C167" s="15" t="s">
        <v>31</v>
      </c>
      <c r="D167" s="15" t="s">
        <v>32</v>
      </c>
      <c r="E167" s="10" t="s">
        <v>425</v>
      </c>
      <c r="F167" s="10"/>
      <c r="G167" s="10" t="s">
        <v>426</v>
      </c>
      <c r="H167" s="3">
        <v>2019</v>
      </c>
      <c r="I167" s="27">
        <v>43800</v>
      </c>
      <c r="J167" s="10">
        <v>15</v>
      </c>
      <c r="K167" s="22">
        <f t="shared" si="7"/>
        <v>246.99</v>
      </c>
      <c r="L167" s="23"/>
      <c r="M167" s="23"/>
      <c r="N167" s="23"/>
      <c r="O167" s="23">
        <v>246.99</v>
      </c>
      <c r="P167" s="22"/>
      <c r="Q167" s="23">
        <f t="shared" si="8"/>
        <v>246.99</v>
      </c>
      <c r="R167" s="23">
        <f t="shared" si="9"/>
        <v>246.99</v>
      </c>
      <c r="S167" s="10" t="s">
        <v>37</v>
      </c>
      <c r="T167" s="10" t="s">
        <v>38</v>
      </c>
      <c r="U167" s="10" t="s">
        <v>425</v>
      </c>
      <c r="V167" s="10" t="s">
        <v>425</v>
      </c>
      <c r="Y167" s="10" t="s">
        <v>40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7"/>
    </row>
    <row r="168" s="3" customFormat="1" ht="50" customHeight="1" spans="1:39">
      <c r="A168" s="11">
        <v>163</v>
      </c>
      <c r="B168" s="10" t="s">
        <v>411</v>
      </c>
      <c r="C168" s="15" t="s">
        <v>31</v>
      </c>
      <c r="D168" s="15" t="s">
        <v>32</v>
      </c>
      <c r="E168" s="10" t="s">
        <v>427</v>
      </c>
      <c r="F168" s="10"/>
      <c r="G168" s="10" t="s">
        <v>416</v>
      </c>
      <c r="H168" s="3">
        <v>2019</v>
      </c>
      <c r="I168" s="27">
        <v>43800</v>
      </c>
      <c r="J168" s="10">
        <v>15</v>
      </c>
      <c r="K168" s="22">
        <f t="shared" si="7"/>
        <v>218.49</v>
      </c>
      <c r="L168" s="23"/>
      <c r="M168" s="23"/>
      <c r="N168" s="23"/>
      <c r="O168" s="23">
        <v>218.49</v>
      </c>
      <c r="P168" s="22"/>
      <c r="Q168" s="23">
        <f t="shared" si="8"/>
        <v>218.49</v>
      </c>
      <c r="R168" s="23">
        <f t="shared" si="9"/>
        <v>218.49</v>
      </c>
      <c r="S168" s="10" t="s">
        <v>37</v>
      </c>
      <c r="T168" s="10" t="s">
        <v>38</v>
      </c>
      <c r="U168" s="10" t="s">
        <v>427</v>
      </c>
      <c r="V168" s="10" t="s">
        <v>427</v>
      </c>
      <c r="Y168" s="10" t="s">
        <v>40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7"/>
    </row>
    <row r="169" s="3" customFormat="1" ht="50" customHeight="1" spans="1:39">
      <c r="A169" s="11">
        <v>164</v>
      </c>
      <c r="B169" s="10" t="s">
        <v>428</v>
      </c>
      <c r="C169" s="10" t="s">
        <v>31</v>
      </c>
      <c r="D169" s="10" t="s">
        <v>32</v>
      </c>
      <c r="E169" s="10" t="s">
        <v>50</v>
      </c>
      <c r="F169" s="10"/>
      <c r="G169" s="10" t="s">
        <v>429</v>
      </c>
      <c r="H169" s="3">
        <v>2019</v>
      </c>
      <c r="I169" s="27">
        <v>44166</v>
      </c>
      <c r="J169" s="13">
        <v>50</v>
      </c>
      <c r="K169" s="22">
        <f t="shared" si="7"/>
        <v>4000</v>
      </c>
      <c r="L169" s="23"/>
      <c r="M169" s="23"/>
      <c r="N169" s="23"/>
      <c r="O169" s="23"/>
      <c r="P169" s="22">
        <v>4000</v>
      </c>
      <c r="Q169" s="23">
        <f t="shared" si="8"/>
        <v>4000</v>
      </c>
      <c r="R169" s="23">
        <f t="shared" si="9"/>
        <v>4000</v>
      </c>
      <c r="S169" s="10" t="s">
        <v>37</v>
      </c>
      <c r="T169" s="10" t="s">
        <v>38</v>
      </c>
      <c r="U169" s="10" t="s">
        <v>52</v>
      </c>
      <c r="V169" s="10" t="s">
        <v>52</v>
      </c>
      <c r="Y169" s="10" t="s">
        <v>40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7"/>
    </row>
    <row r="170" s="3" customFormat="1" ht="50" customHeight="1" spans="1:39">
      <c r="A170" s="11">
        <v>165</v>
      </c>
      <c r="B170" s="40" t="s">
        <v>430</v>
      </c>
      <c r="C170" s="10" t="s">
        <v>313</v>
      </c>
      <c r="D170" s="32" t="s">
        <v>333</v>
      </c>
      <c r="E170" s="32" t="s">
        <v>340</v>
      </c>
      <c r="G170" s="10" t="s">
        <v>431</v>
      </c>
      <c r="H170" s="3">
        <v>2020</v>
      </c>
      <c r="I170" s="24" t="s">
        <v>432</v>
      </c>
      <c r="J170" s="24" t="s">
        <v>45</v>
      </c>
      <c r="K170" s="22">
        <f>L170+M170+N170+O170+P170</f>
        <v>50</v>
      </c>
      <c r="L170" s="22">
        <v>50</v>
      </c>
      <c r="M170" s="22"/>
      <c r="N170" s="22"/>
      <c r="O170" s="22"/>
      <c r="P170" s="22"/>
      <c r="Q170" s="23">
        <f t="shared" si="8"/>
        <v>50</v>
      </c>
      <c r="R170" s="23">
        <f t="shared" si="9"/>
        <v>50</v>
      </c>
      <c r="S170" s="10" t="s">
        <v>37</v>
      </c>
      <c r="T170" s="10" t="s">
        <v>38</v>
      </c>
      <c r="U170" s="10" t="s">
        <v>313</v>
      </c>
      <c r="V170" s="10" t="s">
        <v>313</v>
      </c>
      <c r="Y170" s="10" t="s">
        <v>40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7"/>
    </row>
    <row r="171" s="3" customFormat="1" ht="50" customHeight="1" spans="1:39">
      <c r="A171" s="11">
        <v>166</v>
      </c>
      <c r="B171" s="10" t="s">
        <v>433</v>
      </c>
      <c r="C171" s="10" t="s">
        <v>42</v>
      </c>
      <c r="D171" s="10" t="s">
        <v>32</v>
      </c>
      <c r="E171" s="44" t="s">
        <v>285</v>
      </c>
      <c r="G171" s="41" t="s">
        <v>434</v>
      </c>
      <c r="H171" s="3">
        <v>2020</v>
      </c>
      <c r="I171" s="26">
        <v>43709</v>
      </c>
      <c r="J171" s="24" t="s">
        <v>45</v>
      </c>
      <c r="K171" s="22">
        <f t="shared" ref="K171:K234" si="10">P171+O171+L171+M171+N171</f>
        <v>23.03</v>
      </c>
      <c r="L171" s="23"/>
      <c r="M171" s="23"/>
      <c r="N171" s="45">
        <v>19.45</v>
      </c>
      <c r="O171" s="23">
        <v>2.71</v>
      </c>
      <c r="P171" s="23">
        <v>0.87</v>
      </c>
      <c r="Q171" s="23">
        <f t="shared" si="8"/>
        <v>23.03</v>
      </c>
      <c r="R171" s="23">
        <f t="shared" si="9"/>
        <v>23.03</v>
      </c>
      <c r="S171" s="10" t="s">
        <v>37</v>
      </c>
      <c r="T171" s="10" t="s">
        <v>38</v>
      </c>
      <c r="U171" s="10" t="s">
        <v>287</v>
      </c>
      <c r="V171" s="10" t="s">
        <v>287</v>
      </c>
      <c r="Y171" s="10" t="s">
        <v>40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7"/>
    </row>
    <row r="172" s="3" customFormat="1" ht="50" customHeight="1" spans="1:39">
      <c r="A172" s="11">
        <v>167</v>
      </c>
      <c r="B172" s="10" t="s">
        <v>433</v>
      </c>
      <c r="C172" s="10" t="s">
        <v>42</v>
      </c>
      <c r="D172" s="10" t="s">
        <v>32</v>
      </c>
      <c r="E172" s="44" t="s">
        <v>289</v>
      </c>
      <c r="G172" s="41" t="s">
        <v>435</v>
      </c>
      <c r="H172" s="3">
        <v>2020</v>
      </c>
      <c r="I172" s="26">
        <v>43709</v>
      </c>
      <c r="J172" s="24" t="s">
        <v>45</v>
      </c>
      <c r="K172" s="22">
        <f t="shared" si="10"/>
        <v>14.42</v>
      </c>
      <c r="L172" s="23"/>
      <c r="M172" s="23"/>
      <c r="N172" s="45">
        <v>12.18</v>
      </c>
      <c r="O172" s="23">
        <v>1.7</v>
      </c>
      <c r="P172" s="23">
        <v>0.54</v>
      </c>
      <c r="Q172" s="23">
        <f t="shared" si="8"/>
        <v>14.42</v>
      </c>
      <c r="R172" s="23">
        <f t="shared" si="9"/>
        <v>14.42</v>
      </c>
      <c r="S172" s="10" t="s">
        <v>37</v>
      </c>
      <c r="T172" s="10" t="s">
        <v>38</v>
      </c>
      <c r="U172" s="10" t="s">
        <v>291</v>
      </c>
      <c r="V172" s="10" t="s">
        <v>291</v>
      </c>
      <c r="Y172" s="10" t="s">
        <v>40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7"/>
    </row>
    <row r="173" s="3" customFormat="1" ht="50" customHeight="1" spans="1:39">
      <c r="A173" s="11">
        <v>168</v>
      </c>
      <c r="B173" s="10" t="s">
        <v>433</v>
      </c>
      <c r="C173" s="10" t="s">
        <v>42</v>
      </c>
      <c r="D173" s="10" t="s">
        <v>32</v>
      </c>
      <c r="E173" s="44" t="s">
        <v>33</v>
      </c>
      <c r="G173" s="41" t="s">
        <v>436</v>
      </c>
      <c r="H173" s="3">
        <v>2020</v>
      </c>
      <c r="I173" s="26">
        <v>43709</v>
      </c>
      <c r="J173" s="24" t="s">
        <v>45</v>
      </c>
      <c r="K173" s="22">
        <f t="shared" si="10"/>
        <v>22.94</v>
      </c>
      <c r="L173" s="23"/>
      <c r="M173" s="23"/>
      <c r="N173" s="45">
        <v>19.38</v>
      </c>
      <c r="O173" s="23">
        <v>2.7</v>
      </c>
      <c r="P173" s="23">
        <v>0.86</v>
      </c>
      <c r="Q173" s="23">
        <f t="shared" si="8"/>
        <v>22.94</v>
      </c>
      <c r="R173" s="23">
        <f t="shared" si="9"/>
        <v>22.94</v>
      </c>
      <c r="S173" s="10" t="s">
        <v>37</v>
      </c>
      <c r="T173" s="10" t="s">
        <v>38</v>
      </c>
      <c r="U173" s="10" t="s">
        <v>124</v>
      </c>
      <c r="V173" s="10" t="s">
        <v>124</v>
      </c>
      <c r="Y173" s="10" t="s">
        <v>40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7"/>
    </row>
    <row r="174" s="3" customFormat="1" ht="50" customHeight="1" spans="1:39">
      <c r="A174" s="11">
        <v>169</v>
      </c>
      <c r="B174" s="10" t="s">
        <v>433</v>
      </c>
      <c r="C174" s="10" t="s">
        <v>42</v>
      </c>
      <c r="D174" s="10" t="s">
        <v>32</v>
      </c>
      <c r="E174" s="44" t="s">
        <v>276</v>
      </c>
      <c r="G174" s="41" t="s">
        <v>437</v>
      </c>
      <c r="H174" s="3">
        <v>2020</v>
      </c>
      <c r="I174" s="26">
        <v>43709</v>
      </c>
      <c r="J174" s="24" t="s">
        <v>45</v>
      </c>
      <c r="K174" s="22">
        <f t="shared" si="10"/>
        <v>19.37</v>
      </c>
      <c r="L174" s="23"/>
      <c r="M174" s="23"/>
      <c r="N174" s="45">
        <v>16.36</v>
      </c>
      <c r="O174" s="23">
        <v>2.28</v>
      </c>
      <c r="P174" s="23">
        <v>0.73</v>
      </c>
      <c r="Q174" s="23">
        <f t="shared" si="8"/>
        <v>19.37</v>
      </c>
      <c r="R174" s="23">
        <f t="shared" si="9"/>
        <v>19.37</v>
      </c>
      <c r="S174" s="10" t="s">
        <v>37</v>
      </c>
      <c r="T174" s="10" t="s">
        <v>38</v>
      </c>
      <c r="U174" s="10" t="s">
        <v>278</v>
      </c>
      <c r="V174" s="10" t="s">
        <v>278</v>
      </c>
      <c r="Y174" s="10" t="s">
        <v>40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7"/>
    </row>
    <row r="175" s="3" customFormat="1" ht="50" customHeight="1" spans="1:39">
      <c r="A175" s="11">
        <v>170</v>
      </c>
      <c r="B175" s="10" t="s">
        <v>433</v>
      </c>
      <c r="C175" s="10" t="s">
        <v>42</v>
      </c>
      <c r="D175" s="10" t="s">
        <v>32</v>
      </c>
      <c r="E175" s="44" t="s">
        <v>273</v>
      </c>
      <c r="G175" s="41" t="s">
        <v>438</v>
      </c>
      <c r="H175" s="3">
        <v>2020</v>
      </c>
      <c r="I175" s="26">
        <v>43709</v>
      </c>
      <c r="J175" s="24" t="s">
        <v>45</v>
      </c>
      <c r="K175" s="22">
        <f t="shared" si="10"/>
        <v>14.03</v>
      </c>
      <c r="L175" s="23"/>
      <c r="M175" s="23"/>
      <c r="N175" s="45">
        <v>11.85</v>
      </c>
      <c r="O175" s="23">
        <v>1.65</v>
      </c>
      <c r="P175" s="23">
        <v>0.53</v>
      </c>
      <c r="Q175" s="23">
        <f t="shared" si="8"/>
        <v>14.03</v>
      </c>
      <c r="R175" s="23">
        <f t="shared" si="9"/>
        <v>14.03</v>
      </c>
      <c r="S175" s="10" t="s">
        <v>37</v>
      </c>
      <c r="T175" s="10" t="s">
        <v>38</v>
      </c>
      <c r="U175" s="10" t="s">
        <v>275</v>
      </c>
      <c r="V175" s="10" t="s">
        <v>275</v>
      </c>
      <c r="Y175" s="10" t="s">
        <v>40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7"/>
    </row>
    <row r="176" s="3" customFormat="1" ht="50" customHeight="1" spans="1:39">
      <c r="A176" s="11">
        <v>171</v>
      </c>
      <c r="B176" s="10" t="s">
        <v>433</v>
      </c>
      <c r="C176" s="10" t="s">
        <v>42</v>
      </c>
      <c r="D176" s="10" t="s">
        <v>32</v>
      </c>
      <c r="E176" s="44" t="s">
        <v>258</v>
      </c>
      <c r="G176" s="41" t="s">
        <v>439</v>
      </c>
      <c r="H176" s="3">
        <v>2020</v>
      </c>
      <c r="I176" s="26">
        <v>43709</v>
      </c>
      <c r="J176" s="24" t="s">
        <v>45</v>
      </c>
      <c r="K176" s="22">
        <f t="shared" si="10"/>
        <v>16.37</v>
      </c>
      <c r="L176" s="23"/>
      <c r="M176" s="23"/>
      <c r="N176" s="45">
        <v>13.83</v>
      </c>
      <c r="O176" s="23">
        <v>1.93</v>
      </c>
      <c r="P176" s="23">
        <v>0.61</v>
      </c>
      <c r="Q176" s="23">
        <f t="shared" si="8"/>
        <v>16.37</v>
      </c>
      <c r="R176" s="23">
        <f t="shared" si="9"/>
        <v>16.37</v>
      </c>
      <c r="S176" s="10" t="s">
        <v>37</v>
      </c>
      <c r="T176" s="10" t="s">
        <v>38</v>
      </c>
      <c r="U176" s="10" t="s">
        <v>260</v>
      </c>
      <c r="V176" s="10" t="s">
        <v>260</v>
      </c>
      <c r="Y176" s="10" t="s">
        <v>40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7"/>
    </row>
    <row r="177" s="3" customFormat="1" ht="50" customHeight="1" spans="1:39">
      <c r="A177" s="11">
        <v>172</v>
      </c>
      <c r="B177" s="10" t="s">
        <v>433</v>
      </c>
      <c r="C177" s="10" t="s">
        <v>42</v>
      </c>
      <c r="D177" s="10" t="s">
        <v>32</v>
      </c>
      <c r="E177" s="44" t="s">
        <v>440</v>
      </c>
      <c r="G177" s="41" t="s">
        <v>441</v>
      </c>
      <c r="H177" s="3">
        <v>2020</v>
      </c>
      <c r="I177" s="26">
        <v>43709</v>
      </c>
      <c r="J177" s="24" t="s">
        <v>45</v>
      </c>
      <c r="K177" s="22">
        <f t="shared" si="10"/>
        <v>109.86</v>
      </c>
      <c r="L177" s="23"/>
      <c r="M177" s="23"/>
      <c r="N177" s="45">
        <v>92.81</v>
      </c>
      <c r="O177" s="23">
        <v>12.92</v>
      </c>
      <c r="P177" s="23">
        <v>4.13</v>
      </c>
      <c r="Q177" s="23">
        <f t="shared" si="8"/>
        <v>109.86</v>
      </c>
      <c r="R177" s="23">
        <f t="shared" si="9"/>
        <v>109.86</v>
      </c>
      <c r="S177" s="10" t="s">
        <v>37</v>
      </c>
      <c r="T177" s="10" t="s">
        <v>38</v>
      </c>
      <c r="U177" s="10" t="s">
        <v>442</v>
      </c>
      <c r="V177" s="10" t="s">
        <v>442</v>
      </c>
      <c r="Y177" s="10" t="s">
        <v>40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7"/>
    </row>
    <row r="178" s="3" customFormat="1" ht="50" customHeight="1" spans="1:39">
      <c r="A178" s="11">
        <v>173</v>
      </c>
      <c r="B178" s="10" t="s">
        <v>433</v>
      </c>
      <c r="C178" s="10" t="s">
        <v>42</v>
      </c>
      <c r="D178" s="10" t="s">
        <v>32</v>
      </c>
      <c r="E178" s="44" t="s">
        <v>261</v>
      </c>
      <c r="G178" s="41" t="s">
        <v>443</v>
      </c>
      <c r="H178" s="3">
        <v>2020</v>
      </c>
      <c r="I178" s="26">
        <v>43709</v>
      </c>
      <c r="J178" s="24" t="s">
        <v>45</v>
      </c>
      <c r="K178" s="22">
        <f t="shared" si="10"/>
        <v>16.98</v>
      </c>
      <c r="L178" s="23"/>
      <c r="M178" s="23"/>
      <c r="N178" s="45">
        <v>14.34</v>
      </c>
      <c r="O178" s="23">
        <v>2</v>
      </c>
      <c r="P178" s="23">
        <v>0.64</v>
      </c>
      <c r="Q178" s="23">
        <f t="shared" si="8"/>
        <v>16.98</v>
      </c>
      <c r="R178" s="23">
        <f t="shared" si="9"/>
        <v>16.98</v>
      </c>
      <c r="S178" s="10" t="s">
        <v>37</v>
      </c>
      <c r="T178" s="10" t="s">
        <v>38</v>
      </c>
      <c r="U178" s="10" t="s">
        <v>263</v>
      </c>
      <c r="V178" s="10" t="s">
        <v>263</v>
      </c>
      <c r="Y178" s="10" t="s">
        <v>40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7"/>
    </row>
    <row r="179" s="3" customFormat="1" ht="50" customHeight="1" spans="1:39">
      <c r="A179" s="11">
        <v>174</v>
      </c>
      <c r="B179" s="10" t="s">
        <v>433</v>
      </c>
      <c r="C179" s="10" t="s">
        <v>42</v>
      </c>
      <c r="D179" s="10" t="s">
        <v>32</v>
      </c>
      <c r="E179" s="44" t="s">
        <v>238</v>
      </c>
      <c r="G179" s="41" t="s">
        <v>444</v>
      </c>
      <c r="H179" s="3">
        <v>2020</v>
      </c>
      <c r="I179" s="26">
        <v>43709</v>
      </c>
      <c r="J179" s="24" t="s">
        <v>45</v>
      </c>
      <c r="K179" s="22">
        <f t="shared" si="10"/>
        <v>39.18</v>
      </c>
      <c r="L179" s="23"/>
      <c r="M179" s="23"/>
      <c r="N179" s="45">
        <v>33.1</v>
      </c>
      <c r="O179" s="23">
        <v>4.61</v>
      </c>
      <c r="P179" s="23">
        <v>1.47</v>
      </c>
      <c r="Q179" s="23">
        <f t="shared" si="8"/>
        <v>39.18</v>
      </c>
      <c r="R179" s="23">
        <f t="shared" si="9"/>
        <v>39.18</v>
      </c>
      <c r="S179" s="10" t="s">
        <v>37</v>
      </c>
      <c r="T179" s="10" t="s">
        <v>38</v>
      </c>
      <c r="U179" s="10" t="s">
        <v>240</v>
      </c>
      <c r="V179" s="10" t="s">
        <v>240</v>
      </c>
      <c r="Y179" s="10" t="s">
        <v>40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7"/>
    </row>
    <row r="180" s="3" customFormat="1" ht="50" customHeight="1" spans="1:39">
      <c r="A180" s="11">
        <v>175</v>
      </c>
      <c r="B180" s="10" t="s">
        <v>433</v>
      </c>
      <c r="C180" s="10" t="s">
        <v>42</v>
      </c>
      <c r="D180" s="10" t="s">
        <v>32</v>
      </c>
      <c r="E180" s="44" t="s">
        <v>253</v>
      </c>
      <c r="G180" s="41" t="s">
        <v>445</v>
      </c>
      <c r="H180" s="3">
        <v>2020</v>
      </c>
      <c r="I180" s="26">
        <v>43709</v>
      </c>
      <c r="J180" s="24" t="s">
        <v>45</v>
      </c>
      <c r="K180" s="22">
        <f t="shared" si="10"/>
        <v>44.59</v>
      </c>
      <c r="L180" s="23"/>
      <c r="M180" s="23"/>
      <c r="N180" s="45">
        <v>37.67</v>
      </c>
      <c r="O180" s="23">
        <v>5.22</v>
      </c>
      <c r="P180" s="23">
        <v>1.7</v>
      </c>
      <c r="Q180" s="23">
        <f t="shared" si="8"/>
        <v>44.59</v>
      </c>
      <c r="R180" s="23">
        <f t="shared" si="9"/>
        <v>44.59</v>
      </c>
      <c r="S180" s="10" t="s">
        <v>37</v>
      </c>
      <c r="T180" s="10" t="s">
        <v>38</v>
      </c>
      <c r="U180" s="10" t="s">
        <v>255</v>
      </c>
      <c r="V180" s="10" t="s">
        <v>255</v>
      </c>
      <c r="Y180" s="10" t="s">
        <v>40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7"/>
    </row>
    <row r="181" s="3" customFormat="1" ht="50" customHeight="1" spans="1:39">
      <c r="A181" s="11">
        <v>176</v>
      </c>
      <c r="B181" s="10" t="s">
        <v>433</v>
      </c>
      <c r="C181" s="10" t="s">
        <v>42</v>
      </c>
      <c r="D181" s="10" t="s">
        <v>32</v>
      </c>
      <c r="E181" s="44" t="s">
        <v>50</v>
      </c>
      <c r="G181" s="41" t="s">
        <v>446</v>
      </c>
      <c r="H181" s="3">
        <v>2020</v>
      </c>
      <c r="I181" s="26">
        <v>43709</v>
      </c>
      <c r="J181" s="24" t="s">
        <v>45</v>
      </c>
      <c r="K181" s="22">
        <f t="shared" si="10"/>
        <v>49.89</v>
      </c>
      <c r="L181" s="23"/>
      <c r="M181" s="23"/>
      <c r="N181" s="45">
        <v>42.15</v>
      </c>
      <c r="O181" s="23">
        <v>5.87</v>
      </c>
      <c r="P181" s="23">
        <v>1.87</v>
      </c>
      <c r="Q181" s="23">
        <f t="shared" si="8"/>
        <v>49.89</v>
      </c>
      <c r="R181" s="23">
        <f t="shared" si="9"/>
        <v>49.89</v>
      </c>
      <c r="S181" s="10" t="s">
        <v>37</v>
      </c>
      <c r="T181" s="10" t="s">
        <v>38</v>
      </c>
      <c r="U181" s="10" t="s">
        <v>52</v>
      </c>
      <c r="V181" s="10" t="s">
        <v>52</v>
      </c>
      <c r="Y181" s="10" t="s">
        <v>40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7"/>
    </row>
    <row r="182" s="3" customFormat="1" ht="50" customHeight="1" spans="1:39">
      <c r="A182" s="11">
        <v>177</v>
      </c>
      <c r="B182" s="10" t="s">
        <v>433</v>
      </c>
      <c r="C182" s="10" t="s">
        <v>42</v>
      </c>
      <c r="D182" s="10" t="s">
        <v>32</v>
      </c>
      <c r="E182" s="44" t="s">
        <v>53</v>
      </c>
      <c r="G182" s="41" t="s">
        <v>447</v>
      </c>
      <c r="H182" s="3">
        <v>2020</v>
      </c>
      <c r="I182" s="26">
        <v>43709</v>
      </c>
      <c r="J182" s="24" t="s">
        <v>45</v>
      </c>
      <c r="K182" s="22">
        <f t="shared" si="10"/>
        <v>86.16</v>
      </c>
      <c r="L182" s="23"/>
      <c r="M182" s="23"/>
      <c r="N182" s="45">
        <v>72.78</v>
      </c>
      <c r="O182" s="23">
        <v>10.13</v>
      </c>
      <c r="P182" s="23">
        <v>3.25</v>
      </c>
      <c r="Q182" s="23">
        <f t="shared" si="8"/>
        <v>86.16</v>
      </c>
      <c r="R182" s="23">
        <f t="shared" si="9"/>
        <v>86.16</v>
      </c>
      <c r="S182" s="10" t="s">
        <v>37</v>
      </c>
      <c r="T182" s="10" t="s">
        <v>38</v>
      </c>
      <c r="U182" s="10" t="s">
        <v>55</v>
      </c>
      <c r="V182" s="10" t="s">
        <v>55</v>
      </c>
      <c r="Y182" s="10" t="s">
        <v>40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7"/>
    </row>
    <row r="183" s="3" customFormat="1" ht="50" customHeight="1" spans="1:63">
      <c r="A183" s="11">
        <v>178</v>
      </c>
      <c r="B183" s="10" t="s">
        <v>433</v>
      </c>
      <c r="C183" s="10" t="s">
        <v>42</v>
      </c>
      <c r="D183" s="10" t="s">
        <v>32</v>
      </c>
      <c r="E183" s="44" t="s">
        <v>270</v>
      </c>
      <c r="G183" s="41" t="s">
        <v>448</v>
      </c>
      <c r="H183" s="3">
        <v>2020</v>
      </c>
      <c r="I183" s="26">
        <v>43709</v>
      </c>
      <c r="J183" s="24" t="s">
        <v>45</v>
      </c>
      <c r="K183" s="22">
        <f t="shared" si="10"/>
        <v>28.7</v>
      </c>
      <c r="L183" s="23"/>
      <c r="M183" s="23"/>
      <c r="N183" s="45">
        <v>24.24</v>
      </c>
      <c r="O183" s="23">
        <v>3.38</v>
      </c>
      <c r="P183" s="23">
        <v>1.08</v>
      </c>
      <c r="Q183" s="23">
        <f t="shared" si="8"/>
        <v>28.7</v>
      </c>
      <c r="R183" s="23">
        <f t="shared" si="9"/>
        <v>28.7</v>
      </c>
      <c r="S183" s="10" t="s">
        <v>37</v>
      </c>
      <c r="T183" s="10" t="s">
        <v>38</v>
      </c>
      <c r="U183" s="10" t="s">
        <v>154</v>
      </c>
      <c r="V183" s="10" t="s">
        <v>154</v>
      </c>
      <c r="Y183" s="10" t="s">
        <v>40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7"/>
    </row>
    <row r="184" s="3" customFormat="1" ht="47" customHeight="1" spans="1:63">
      <c r="A184" s="11">
        <v>179</v>
      </c>
      <c r="B184" s="10" t="s">
        <v>433</v>
      </c>
      <c r="C184" s="10" t="s">
        <v>42</v>
      </c>
      <c r="D184" s="10" t="s">
        <v>32</v>
      </c>
      <c r="E184" s="44" t="s">
        <v>57</v>
      </c>
      <c r="G184" s="41" t="s">
        <v>449</v>
      </c>
      <c r="H184" s="3">
        <v>2020</v>
      </c>
      <c r="I184" s="26">
        <v>43709</v>
      </c>
      <c r="J184" s="24" t="s">
        <v>45</v>
      </c>
      <c r="K184" s="22">
        <f t="shared" si="10"/>
        <v>54.25</v>
      </c>
      <c r="L184" s="23"/>
      <c r="M184" s="23"/>
      <c r="N184" s="45">
        <v>45.83</v>
      </c>
      <c r="O184" s="23">
        <v>6.38</v>
      </c>
      <c r="P184" s="23">
        <v>2.04</v>
      </c>
      <c r="Q184" s="23">
        <f t="shared" si="8"/>
        <v>54.25</v>
      </c>
      <c r="R184" s="23">
        <f t="shared" si="9"/>
        <v>54.25</v>
      </c>
      <c r="S184" s="10" t="s">
        <v>37</v>
      </c>
      <c r="T184" s="10" t="s">
        <v>38</v>
      </c>
      <c r="U184" s="10" t="s">
        <v>269</v>
      </c>
      <c r="V184" s="10" t="s">
        <v>269</v>
      </c>
      <c r="W184" s="10"/>
      <c r="Y184" s="3" t="s">
        <v>40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7"/>
    </row>
    <row r="185" s="3" customFormat="1" ht="47" customHeight="1" spans="1:63">
      <c r="A185" s="11">
        <v>180</v>
      </c>
      <c r="B185" s="10" t="s">
        <v>433</v>
      </c>
      <c r="C185" s="10" t="s">
        <v>42</v>
      </c>
      <c r="D185" s="10" t="s">
        <v>32</v>
      </c>
      <c r="E185" s="44" t="s">
        <v>280</v>
      </c>
      <c r="G185" s="41" t="s">
        <v>450</v>
      </c>
      <c r="H185" s="3">
        <v>2020</v>
      </c>
      <c r="I185" s="26">
        <v>43709</v>
      </c>
      <c r="J185" s="24" t="s">
        <v>45</v>
      </c>
      <c r="K185" s="22">
        <f t="shared" si="10"/>
        <v>63.71</v>
      </c>
      <c r="L185" s="23"/>
      <c r="M185" s="23"/>
      <c r="N185" s="45">
        <v>53.83</v>
      </c>
      <c r="O185" s="23">
        <v>7.49</v>
      </c>
      <c r="P185" s="23">
        <v>2.39</v>
      </c>
      <c r="Q185" s="23">
        <f t="shared" si="8"/>
        <v>63.71</v>
      </c>
      <c r="R185" s="23">
        <f t="shared" si="9"/>
        <v>63.71</v>
      </c>
      <c r="S185" s="10" t="s">
        <v>37</v>
      </c>
      <c r="T185" s="10" t="s">
        <v>38</v>
      </c>
      <c r="U185" s="10" t="s">
        <v>282</v>
      </c>
      <c r="V185" s="10" t="s">
        <v>282</v>
      </c>
      <c r="W185" s="10"/>
      <c r="Y185" s="3" t="s">
        <v>40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7"/>
    </row>
    <row r="186" s="3" customFormat="1" ht="47" customHeight="1" spans="1:63">
      <c r="A186" s="11">
        <v>181</v>
      </c>
      <c r="B186" s="10" t="s">
        <v>433</v>
      </c>
      <c r="C186" s="10" t="s">
        <v>42</v>
      </c>
      <c r="D186" s="10" t="s">
        <v>32</v>
      </c>
      <c r="E186" s="44" t="s">
        <v>283</v>
      </c>
      <c r="G186" s="41" t="s">
        <v>451</v>
      </c>
      <c r="H186" s="3">
        <v>2020</v>
      </c>
      <c r="I186" s="26">
        <v>43709</v>
      </c>
      <c r="J186" s="24" t="s">
        <v>45</v>
      </c>
      <c r="K186" s="22">
        <f t="shared" si="10"/>
        <v>78.56</v>
      </c>
      <c r="L186" s="23"/>
      <c r="M186" s="23"/>
      <c r="N186" s="45">
        <v>66.36</v>
      </c>
      <c r="O186" s="23">
        <v>9.24</v>
      </c>
      <c r="P186" s="23">
        <v>2.96</v>
      </c>
      <c r="Q186" s="23">
        <f t="shared" si="8"/>
        <v>78.56</v>
      </c>
      <c r="R186" s="23">
        <f t="shared" si="9"/>
        <v>78.56</v>
      </c>
      <c r="S186" s="10" t="s">
        <v>37</v>
      </c>
      <c r="T186" s="10" t="s">
        <v>38</v>
      </c>
      <c r="U186" s="10" t="s">
        <v>129</v>
      </c>
      <c r="V186" s="10" t="s">
        <v>129</v>
      </c>
      <c r="W186" s="10"/>
      <c r="Y186" s="3" t="s">
        <v>40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7"/>
    </row>
    <row r="187" s="3" customFormat="1" ht="47" customHeight="1" spans="1:63">
      <c r="A187" s="11">
        <v>182</v>
      </c>
      <c r="B187" s="10" t="s">
        <v>433</v>
      </c>
      <c r="C187" s="10" t="s">
        <v>42</v>
      </c>
      <c r="D187" s="10" t="s">
        <v>32</v>
      </c>
      <c r="E187" s="44" t="s">
        <v>201</v>
      </c>
      <c r="G187" s="41" t="s">
        <v>452</v>
      </c>
      <c r="H187" s="3">
        <v>2020</v>
      </c>
      <c r="I187" s="26">
        <v>43709</v>
      </c>
      <c r="J187" s="24" t="s">
        <v>45</v>
      </c>
      <c r="K187" s="22">
        <f t="shared" si="10"/>
        <v>92.9</v>
      </c>
      <c r="L187" s="23"/>
      <c r="M187" s="23"/>
      <c r="N187" s="45">
        <v>78.48</v>
      </c>
      <c r="O187" s="23">
        <v>10.93</v>
      </c>
      <c r="P187" s="23">
        <v>3.49</v>
      </c>
      <c r="Q187" s="23">
        <f t="shared" si="8"/>
        <v>92.9</v>
      </c>
      <c r="R187" s="23">
        <f t="shared" si="9"/>
        <v>92.9</v>
      </c>
      <c r="S187" s="10" t="s">
        <v>37</v>
      </c>
      <c r="T187" s="10" t="s">
        <v>38</v>
      </c>
      <c r="U187" s="10" t="s">
        <v>203</v>
      </c>
      <c r="V187" s="10" t="s">
        <v>203</v>
      </c>
      <c r="W187" s="10"/>
      <c r="Y187" s="3" t="s">
        <v>40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7"/>
    </row>
    <row r="188" s="3" customFormat="1" ht="47" customHeight="1" spans="1:63">
      <c r="A188" s="11">
        <v>183</v>
      </c>
      <c r="B188" s="10" t="s">
        <v>453</v>
      </c>
      <c r="C188" s="10" t="s">
        <v>42</v>
      </c>
      <c r="D188" s="3" t="s">
        <v>333</v>
      </c>
      <c r="E188" s="44" t="s">
        <v>50</v>
      </c>
      <c r="F188" s="3" t="s">
        <v>392</v>
      </c>
      <c r="G188" s="41" t="s">
        <v>454</v>
      </c>
      <c r="H188" s="3">
        <v>2020</v>
      </c>
      <c r="I188" s="26">
        <v>43952</v>
      </c>
      <c r="J188" s="24" t="s">
        <v>45</v>
      </c>
      <c r="K188" s="22">
        <f t="shared" si="10"/>
        <v>2560.79</v>
      </c>
      <c r="L188" s="42">
        <v>369.56</v>
      </c>
      <c r="M188" s="23"/>
      <c r="N188" s="45">
        <v>1972.15</v>
      </c>
      <c r="O188" s="23">
        <v>27.97</v>
      </c>
      <c r="P188" s="23">
        <v>191.11</v>
      </c>
      <c r="Q188" s="23">
        <f t="shared" si="8"/>
        <v>2560.79</v>
      </c>
      <c r="R188" s="23">
        <f t="shared" si="9"/>
        <v>2560.79</v>
      </c>
      <c r="S188" s="10" t="s">
        <v>37</v>
      </c>
      <c r="T188" s="10" t="s">
        <v>38</v>
      </c>
      <c r="U188" s="39" t="s">
        <v>455</v>
      </c>
      <c r="V188" s="39" t="s">
        <v>455</v>
      </c>
      <c r="W188" s="10"/>
      <c r="Y188" s="3" t="s">
        <v>40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7"/>
    </row>
    <row r="189" s="3" customFormat="1" ht="47" customHeight="1" spans="1:63">
      <c r="A189" s="11">
        <v>184</v>
      </c>
      <c r="B189" s="10" t="s">
        <v>453</v>
      </c>
      <c r="C189" s="10" t="s">
        <v>42</v>
      </c>
      <c r="D189" s="3" t="s">
        <v>333</v>
      </c>
      <c r="E189" s="44" t="s">
        <v>53</v>
      </c>
      <c r="G189" s="41" t="s">
        <v>456</v>
      </c>
      <c r="H189" s="3">
        <v>2020</v>
      </c>
      <c r="I189" s="26">
        <v>43952</v>
      </c>
      <c r="J189" s="24" t="s">
        <v>45</v>
      </c>
      <c r="K189" s="22">
        <f t="shared" si="10"/>
        <v>24.64</v>
      </c>
      <c r="L189" s="42">
        <v>3.55</v>
      </c>
      <c r="M189" s="23"/>
      <c r="N189" s="45">
        <v>18.98</v>
      </c>
      <c r="O189" s="23">
        <v>0.27</v>
      </c>
      <c r="P189" s="23">
        <v>1.84</v>
      </c>
      <c r="Q189" s="23">
        <f t="shared" si="8"/>
        <v>24.64</v>
      </c>
      <c r="R189" s="23">
        <f t="shared" si="9"/>
        <v>24.64</v>
      </c>
      <c r="S189" s="10" t="s">
        <v>37</v>
      </c>
      <c r="T189" s="10" t="s">
        <v>38</v>
      </c>
      <c r="U189" s="39" t="s">
        <v>55</v>
      </c>
      <c r="V189" s="39" t="s">
        <v>55</v>
      </c>
      <c r="W189" s="10"/>
      <c r="Y189" s="3" t="s">
        <v>40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7"/>
    </row>
    <row r="190" s="3" customFormat="1" ht="47" customHeight="1" spans="1:63">
      <c r="A190" s="11">
        <v>185</v>
      </c>
      <c r="B190" s="10" t="s">
        <v>453</v>
      </c>
      <c r="C190" s="10" t="s">
        <v>42</v>
      </c>
      <c r="D190" s="3" t="s">
        <v>333</v>
      </c>
      <c r="E190" s="44" t="s">
        <v>270</v>
      </c>
      <c r="G190" s="41" t="s">
        <v>457</v>
      </c>
      <c r="H190" s="3">
        <v>2020</v>
      </c>
      <c r="I190" s="26">
        <v>43952</v>
      </c>
      <c r="J190" s="24" t="s">
        <v>45</v>
      </c>
      <c r="K190" s="22">
        <f t="shared" si="10"/>
        <v>5.94</v>
      </c>
      <c r="L190" s="42">
        <v>0.86</v>
      </c>
      <c r="M190" s="23"/>
      <c r="N190" s="45">
        <v>4.57</v>
      </c>
      <c r="O190" s="23">
        <v>0.07</v>
      </c>
      <c r="P190" s="23">
        <v>0.44</v>
      </c>
      <c r="Q190" s="23">
        <f t="shared" si="8"/>
        <v>5.94</v>
      </c>
      <c r="R190" s="23">
        <f t="shared" si="9"/>
        <v>5.94</v>
      </c>
      <c r="S190" s="10" t="s">
        <v>37</v>
      </c>
      <c r="T190" s="10" t="s">
        <v>38</v>
      </c>
      <c r="U190" s="39" t="s">
        <v>154</v>
      </c>
      <c r="V190" s="39" t="s">
        <v>154</v>
      </c>
      <c r="W190" s="10"/>
      <c r="Y190" s="3" t="s">
        <v>40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7"/>
    </row>
    <row r="191" s="3" customFormat="1" ht="137" customHeight="1" spans="1:63">
      <c r="A191" s="11">
        <v>186</v>
      </c>
      <c r="B191" s="10" t="s">
        <v>453</v>
      </c>
      <c r="C191" s="10" t="s">
        <v>42</v>
      </c>
      <c r="D191" s="3" t="s">
        <v>333</v>
      </c>
      <c r="E191" s="44" t="s">
        <v>253</v>
      </c>
      <c r="G191" s="41" t="s">
        <v>458</v>
      </c>
      <c r="H191" s="3">
        <v>2020</v>
      </c>
      <c r="I191" s="26">
        <v>43952</v>
      </c>
      <c r="J191" s="24" t="s">
        <v>45</v>
      </c>
      <c r="K191" s="22">
        <f t="shared" si="10"/>
        <v>70.82</v>
      </c>
      <c r="L191" s="42">
        <v>10.22</v>
      </c>
      <c r="M191" s="23"/>
      <c r="N191" s="45">
        <v>54.54</v>
      </c>
      <c r="O191" s="23">
        <v>0.77</v>
      </c>
      <c r="P191" s="23">
        <v>5.29</v>
      </c>
      <c r="Q191" s="23">
        <f t="shared" si="8"/>
        <v>70.82</v>
      </c>
      <c r="R191" s="23">
        <f t="shared" si="9"/>
        <v>70.82</v>
      </c>
      <c r="S191" s="10" t="s">
        <v>37</v>
      </c>
      <c r="T191" s="10" t="s">
        <v>38</v>
      </c>
      <c r="U191" s="39" t="s">
        <v>255</v>
      </c>
      <c r="V191" s="39" t="s">
        <v>255</v>
      </c>
      <c r="W191" s="10"/>
      <c r="X191" s="10"/>
      <c r="Y191" s="3" t="s">
        <v>40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7"/>
    </row>
    <row r="192" s="3" customFormat="1" ht="38" customHeight="1" spans="1:63">
      <c r="A192" s="11">
        <v>187</v>
      </c>
      <c r="B192" s="10" t="s">
        <v>453</v>
      </c>
      <c r="C192" s="10" t="s">
        <v>42</v>
      </c>
      <c r="D192" s="3" t="s">
        <v>333</v>
      </c>
      <c r="E192" s="44" t="s">
        <v>57</v>
      </c>
      <c r="G192" s="41" t="s">
        <v>459</v>
      </c>
      <c r="H192" s="3">
        <v>2020</v>
      </c>
      <c r="I192" s="26">
        <v>43952</v>
      </c>
      <c r="J192" s="24" t="s">
        <v>45</v>
      </c>
      <c r="K192" s="22">
        <f t="shared" si="10"/>
        <v>686.1</v>
      </c>
      <c r="L192" s="42">
        <v>99.01</v>
      </c>
      <c r="M192" s="23"/>
      <c r="N192" s="45">
        <v>528.39</v>
      </c>
      <c r="O192" s="23">
        <v>7.49</v>
      </c>
      <c r="P192" s="23">
        <v>51.21</v>
      </c>
      <c r="Q192" s="23">
        <f t="shared" si="8"/>
        <v>686.1</v>
      </c>
      <c r="R192" s="23">
        <f t="shared" si="9"/>
        <v>686.1</v>
      </c>
      <c r="S192" s="10" t="s">
        <v>37</v>
      </c>
      <c r="T192" s="10" t="s">
        <v>38</v>
      </c>
      <c r="U192" s="39" t="s">
        <v>460</v>
      </c>
      <c r="V192" s="39" t="s">
        <v>460</v>
      </c>
      <c r="W192" s="10"/>
      <c r="X192" s="10"/>
      <c r="Y192" s="3" t="s">
        <v>40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7"/>
    </row>
    <row r="193" s="3" customFormat="1" ht="38" customHeight="1" spans="1:63">
      <c r="A193" s="11">
        <v>188</v>
      </c>
      <c r="B193" s="10" t="s">
        <v>453</v>
      </c>
      <c r="C193" s="10" t="s">
        <v>42</v>
      </c>
      <c r="D193" s="3" t="s">
        <v>333</v>
      </c>
      <c r="E193" s="44" t="s">
        <v>238</v>
      </c>
      <c r="G193" s="41" t="s">
        <v>461</v>
      </c>
      <c r="H193" s="3">
        <v>2020</v>
      </c>
      <c r="I193" s="26">
        <v>43952</v>
      </c>
      <c r="J193" s="24" t="s">
        <v>45</v>
      </c>
      <c r="K193" s="22">
        <f t="shared" si="10"/>
        <v>35.55</v>
      </c>
      <c r="L193" s="42">
        <v>5.13</v>
      </c>
      <c r="M193" s="23"/>
      <c r="N193" s="45">
        <v>27.38</v>
      </c>
      <c r="O193" s="23">
        <v>0.39</v>
      </c>
      <c r="P193" s="23">
        <v>2.65</v>
      </c>
      <c r="Q193" s="23">
        <f t="shared" si="8"/>
        <v>35.55</v>
      </c>
      <c r="R193" s="23">
        <f t="shared" si="9"/>
        <v>35.55</v>
      </c>
      <c r="S193" s="10" t="s">
        <v>37</v>
      </c>
      <c r="T193" s="10" t="s">
        <v>38</v>
      </c>
      <c r="U193" s="39" t="s">
        <v>240</v>
      </c>
      <c r="V193" s="39" t="s">
        <v>240</v>
      </c>
      <c r="W193" s="10"/>
      <c r="X193" s="10"/>
      <c r="Y193" s="3" t="s">
        <v>40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7"/>
    </row>
    <row r="194" s="3" customFormat="1" ht="38" customHeight="1" spans="1:63">
      <c r="A194" s="11">
        <v>189</v>
      </c>
      <c r="B194" s="10" t="s">
        <v>453</v>
      </c>
      <c r="C194" s="10" t="s">
        <v>42</v>
      </c>
      <c r="D194" s="3" t="s">
        <v>333</v>
      </c>
      <c r="E194" s="44" t="s">
        <v>258</v>
      </c>
      <c r="G194" s="41" t="s">
        <v>462</v>
      </c>
      <c r="H194" s="3">
        <v>2020</v>
      </c>
      <c r="I194" s="26">
        <v>43952</v>
      </c>
      <c r="J194" s="24" t="s">
        <v>45</v>
      </c>
      <c r="K194" s="22">
        <f t="shared" si="10"/>
        <v>35.26</v>
      </c>
      <c r="L194" s="42">
        <v>5.09</v>
      </c>
      <c r="M194" s="23"/>
      <c r="N194" s="45">
        <v>27.15</v>
      </c>
      <c r="O194" s="23">
        <v>0.39</v>
      </c>
      <c r="P194" s="23">
        <v>2.63</v>
      </c>
      <c r="Q194" s="23">
        <f t="shared" si="8"/>
        <v>35.26</v>
      </c>
      <c r="R194" s="23">
        <f t="shared" si="9"/>
        <v>35.26</v>
      </c>
      <c r="S194" s="10" t="s">
        <v>37</v>
      </c>
      <c r="T194" s="10" t="s">
        <v>38</v>
      </c>
      <c r="U194" s="39" t="s">
        <v>260</v>
      </c>
      <c r="V194" s="39" t="s">
        <v>260</v>
      </c>
      <c r="W194" s="10"/>
      <c r="X194" s="10"/>
      <c r="Y194" s="3" t="s">
        <v>40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7"/>
    </row>
    <row r="195" s="3" customFormat="1" ht="38" customHeight="1" spans="1:63">
      <c r="A195" s="11">
        <v>190</v>
      </c>
      <c r="B195" s="10" t="s">
        <v>453</v>
      </c>
      <c r="C195" s="10" t="s">
        <v>42</v>
      </c>
      <c r="D195" s="3" t="s">
        <v>333</v>
      </c>
      <c r="E195" s="44" t="s">
        <v>261</v>
      </c>
      <c r="G195" s="41" t="s">
        <v>463</v>
      </c>
      <c r="H195" s="3">
        <v>2020</v>
      </c>
      <c r="I195" s="26">
        <v>43952</v>
      </c>
      <c r="J195" s="24" t="s">
        <v>45</v>
      </c>
      <c r="K195" s="22">
        <f t="shared" si="10"/>
        <v>23.08</v>
      </c>
      <c r="L195" s="42">
        <v>3.33</v>
      </c>
      <c r="M195" s="23"/>
      <c r="N195" s="45">
        <v>17.77</v>
      </c>
      <c r="O195" s="23">
        <v>0.25</v>
      </c>
      <c r="P195" s="23">
        <v>1.73</v>
      </c>
      <c r="Q195" s="23">
        <f t="shared" si="8"/>
        <v>23.08</v>
      </c>
      <c r="R195" s="23">
        <f t="shared" si="9"/>
        <v>23.08</v>
      </c>
      <c r="S195" s="10" t="s">
        <v>37</v>
      </c>
      <c r="T195" s="10" t="s">
        <v>38</v>
      </c>
      <c r="U195" s="39" t="s">
        <v>263</v>
      </c>
      <c r="V195" s="39" t="s">
        <v>263</v>
      </c>
      <c r="W195" s="10"/>
      <c r="X195" s="10"/>
      <c r="Y195" s="3" t="s">
        <v>40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7"/>
    </row>
    <row r="196" s="3" customFormat="1" ht="38" customHeight="1" spans="1:63">
      <c r="A196" s="11">
        <v>191</v>
      </c>
      <c r="B196" s="10" t="s">
        <v>453</v>
      </c>
      <c r="C196" s="10" t="s">
        <v>42</v>
      </c>
      <c r="D196" s="3" t="s">
        <v>333</v>
      </c>
      <c r="E196" s="44" t="s">
        <v>264</v>
      </c>
      <c r="G196" s="41" t="s">
        <v>464</v>
      </c>
      <c r="H196" s="3">
        <v>2020</v>
      </c>
      <c r="I196" s="26">
        <v>43952</v>
      </c>
      <c r="J196" s="24" t="s">
        <v>45</v>
      </c>
      <c r="K196" s="22">
        <f t="shared" si="10"/>
        <v>16.94</v>
      </c>
      <c r="L196" s="42">
        <v>2.44</v>
      </c>
      <c r="M196" s="23"/>
      <c r="N196" s="45">
        <v>13.05</v>
      </c>
      <c r="O196" s="23">
        <v>0.19</v>
      </c>
      <c r="P196" s="23">
        <v>1.26</v>
      </c>
      <c r="Q196" s="23">
        <f t="shared" si="8"/>
        <v>16.94</v>
      </c>
      <c r="R196" s="23">
        <f t="shared" si="9"/>
        <v>16.94</v>
      </c>
      <c r="S196" s="10" t="s">
        <v>37</v>
      </c>
      <c r="T196" s="10" t="s">
        <v>38</v>
      </c>
      <c r="U196" s="39" t="s">
        <v>266</v>
      </c>
      <c r="V196" s="39" t="s">
        <v>266</v>
      </c>
      <c r="W196" s="10"/>
      <c r="X196" s="10"/>
      <c r="Y196" s="3" t="s">
        <v>40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7"/>
    </row>
    <row r="197" s="3" customFormat="1" ht="46" customHeight="1" spans="1:63">
      <c r="A197" s="11">
        <v>192</v>
      </c>
      <c r="B197" s="10" t="s">
        <v>453</v>
      </c>
      <c r="C197" s="10" t="s">
        <v>42</v>
      </c>
      <c r="D197" s="3" t="s">
        <v>333</v>
      </c>
      <c r="E197" s="44" t="s">
        <v>283</v>
      </c>
      <c r="G197" s="41" t="s">
        <v>465</v>
      </c>
      <c r="H197" s="3">
        <v>2020</v>
      </c>
      <c r="I197" s="26">
        <v>43952</v>
      </c>
      <c r="J197" s="24" t="s">
        <v>45</v>
      </c>
      <c r="K197" s="22">
        <f t="shared" si="10"/>
        <v>17.55</v>
      </c>
      <c r="L197" s="42">
        <v>2.53</v>
      </c>
      <c r="M197" s="23"/>
      <c r="N197" s="45">
        <v>13.52</v>
      </c>
      <c r="O197" s="23">
        <v>0.19</v>
      </c>
      <c r="P197" s="23">
        <v>1.31</v>
      </c>
      <c r="Q197" s="23">
        <f t="shared" si="8"/>
        <v>17.55</v>
      </c>
      <c r="R197" s="23">
        <f t="shared" si="9"/>
        <v>17.55</v>
      </c>
      <c r="S197" s="10" t="s">
        <v>37</v>
      </c>
      <c r="T197" s="10" t="s">
        <v>38</v>
      </c>
      <c r="U197" s="39" t="s">
        <v>129</v>
      </c>
      <c r="V197" s="39" t="s">
        <v>129</v>
      </c>
      <c r="W197" s="10"/>
      <c r="Y197" s="3" t="s">
        <v>40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7"/>
    </row>
    <row r="198" s="3" customFormat="1" ht="46" customHeight="1" spans="1:63">
      <c r="A198" s="11">
        <v>193</v>
      </c>
      <c r="B198" s="10" t="s">
        <v>453</v>
      </c>
      <c r="C198" s="10" t="s">
        <v>42</v>
      </c>
      <c r="D198" s="3" t="s">
        <v>333</v>
      </c>
      <c r="E198" s="44" t="s">
        <v>57</v>
      </c>
      <c r="G198" s="41" t="s">
        <v>466</v>
      </c>
      <c r="H198" s="3">
        <v>2020</v>
      </c>
      <c r="I198" s="26">
        <v>43952</v>
      </c>
      <c r="J198" s="24" t="s">
        <v>45</v>
      </c>
      <c r="K198" s="22">
        <f t="shared" si="10"/>
        <v>13.95</v>
      </c>
      <c r="L198" s="42">
        <v>2.01</v>
      </c>
      <c r="M198" s="23"/>
      <c r="N198" s="45">
        <v>10.74</v>
      </c>
      <c r="O198" s="23">
        <v>0.15</v>
      </c>
      <c r="P198" s="23">
        <v>1.05</v>
      </c>
      <c r="Q198" s="23">
        <f t="shared" ref="Q198:Q261" si="11">K198</f>
        <v>13.95</v>
      </c>
      <c r="R198" s="23">
        <f t="shared" ref="R198:R261" si="12">Q198</f>
        <v>13.95</v>
      </c>
      <c r="S198" s="10" t="s">
        <v>37</v>
      </c>
      <c r="T198" s="10" t="s">
        <v>38</v>
      </c>
      <c r="U198" s="39" t="s">
        <v>269</v>
      </c>
      <c r="V198" s="39" t="s">
        <v>269</v>
      </c>
      <c r="W198" s="10"/>
      <c r="Y198" s="3" t="s">
        <v>40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7"/>
    </row>
    <row r="199" s="3" customFormat="1" ht="46" customHeight="1" spans="1:63">
      <c r="A199" s="11">
        <v>194</v>
      </c>
      <c r="B199" s="10" t="s">
        <v>453</v>
      </c>
      <c r="C199" s="10" t="s">
        <v>42</v>
      </c>
      <c r="D199" s="3" t="s">
        <v>333</v>
      </c>
      <c r="E199" s="44" t="s">
        <v>280</v>
      </c>
      <c r="G199" s="41" t="s">
        <v>467</v>
      </c>
      <c r="H199" s="3">
        <v>2020</v>
      </c>
      <c r="I199" s="26">
        <v>43952</v>
      </c>
      <c r="J199" s="24" t="s">
        <v>45</v>
      </c>
      <c r="K199" s="22">
        <f t="shared" si="10"/>
        <v>66.51</v>
      </c>
      <c r="L199" s="42">
        <v>9.6</v>
      </c>
      <c r="M199" s="23"/>
      <c r="N199" s="45">
        <v>51.22</v>
      </c>
      <c r="O199" s="23">
        <v>0.73</v>
      </c>
      <c r="P199" s="23">
        <v>4.96</v>
      </c>
      <c r="Q199" s="23">
        <f t="shared" si="11"/>
        <v>66.51</v>
      </c>
      <c r="R199" s="23">
        <f t="shared" si="12"/>
        <v>66.51</v>
      </c>
      <c r="S199" s="10" t="s">
        <v>37</v>
      </c>
      <c r="T199" s="10" t="s">
        <v>38</v>
      </c>
      <c r="U199" s="39" t="s">
        <v>282</v>
      </c>
      <c r="V199" s="39" t="s">
        <v>282</v>
      </c>
      <c r="W199" s="10"/>
      <c r="Y199" s="3" t="s">
        <v>40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7"/>
    </row>
    <row r="200" s="3" customFormat="1" ht="46" customHeight="1" spans="1:63">
      <c r="A200" s="11">
        <v>195</v>
      </c>
      <c r="B200" s="10" t="s">
        <v>453</v>
      </c>
      <c r="C200" s="10" t="s">
        <v>42</v>
      </c>
      <c r="D200" s="3" t="s">
        <v>333</v>
      </c>
      <c r="E200" s="44" t="s">
        <v>201</v>
      </c>
      <c r="G200" s="41" t="s">
        <v>468</v>
      </c>
      <c r="H200" s="3">
        <v>2020</v>
      </c>
      <c r="I200" s="26">
        <v>43952</v>
      </c>
      <c r="J200" s="24" t="s">
        <v>45</v>
      </c>
      <c r="K200" s="22">
        <f t="shared" si="10"/>
        <v>65.84</v>
      </c>
      <c r="L200" s="42">
        <v>9.5</v>
      </c>
      <c r="M200" s="23"/>
      <c r="N200" s="45">
        <v>50.71</v>
      </c>
      <c r="O200" s="23">
        <v>0.72</v>
      </c>
      <c r="P200" s="23">
        <v>4.91</v>
      </c>
      <c r="Q200" s="23">
        <f t="shared" si="11"/>
        <v>65.84</v>
      </c>
      <c r="R200" s="23">
        <f t="shared" si="12"/>
        <v>65.84</v>
      </c>
      <c r="S200" s="10" t="s">
        <v>37</v>
      </c>
      <c r="T200" s="10" t="s">
        <v>38</v>
      </c>
      <c r="U200" s="39" t="s">
        <v>203</v>
      </c>
      <c r="V200" s="39" t="s">
        <v>203</v>
      </c>
      <c r="W200" s="10"/>
      <c r="Y200" s="3" t="s">
        <v>40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7"/>
    </row>
    <row r="201" s="3" customFormat="1" ht="46" customHeight="1" spans="1:63">
      <c r="A201" s="11">
        <v>196</v>
      </c>
      <c r="B201" s="10" t="s">
        <v>453</v>
      </c>
      <c r="C201" s="10" t="s">
        <v>42</v>
      </c>
      <c r="D201" s="3" t="s">
        <v>333</v>
      </c>
      <c r="E201" s="44" t="s">
        <v>273</v>
      </c>
      <c r="G201" s="41" t="s">
        <v>469</v>
      </c>
      <c r="H201" s="3">
        <v>2020</v>
      </c>
      <c r="I201" s="26">
        <v>43952</v>
      </c>
      <c r="J201" s="24" t="s">
        <v>45</v>
      </c>
      <c r="K201" s="22">
        <f t="shared" si="10"/>
        <v>47.89</v>
      </c>
      <c r="L201" s="42">
        <v>6.91</v>
      </c>
      <c r="M201" s="23"/>
      <c r="N201" s="45">
        <v>36.88</v>
      </c>
      <c r="O201" s="23">
        <v>0.52</v>
      </c>
      <c r="P201" s="23">
        <v>3.58</v>
      </c>
      <c r="Q201" s="23">
        <f t="shared" si="11"/>
        <v>47.89</v>
      </c>
      <c r="R201" s="23">
        <f t="shared" si="12"/>
        <v>47.89</v>
      </c>
      <c r="S201" s="10" t="s">
        <v>37</v>
      </c>
      <c r="T201" s="10" t="s">
        <v>38</v>
      </c>
      <c r="U201" s="39" t="s">
        <v>275</v>
      </c>
      <c r="V201" s="39" t="s">
        <v>275</v>
      </c>
      <c r="W201" s="10"/>
      <c r="Y201" s="3" t="s">
        <v>40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7"/>
    </row>
    <row r="202" s="3" customFormat="1" ht="46" customHeight="1" spans="1:63">
      <c r="A202" s="11">
        <v>197</v>
      </c>
      <c r="B202" s="10" t="s">
        <v>453</v>
      </c>
      <c r="C202" s="10" t="s">
        <v>42</v>
      </c>
      <c r="D202" s="3" t="s">
        <v>333</v>
      </c>
      <c r="E202" s="44" t="s">
        <v>289</v>
      </c>
      <c r="G202" s="41" t="s">
        <v>470</v>
      </c>
      <c r="H202" s="3">
        <v>2020</v>
      </c>
      <c r="I202" s="26">
        <v>43952</v>
      </c>
      <c r="J202" s="24" t="s">
        <v>45</v>
      </c>
      <c r="K202" s="22">
        <f t="shared" si="10"/>
        <v>2.76</v>
      </c>
      <c r="L202" s="42">
        <v>0.4</v>
      </c>
      <c r="M202" s="23"/>
      <c r="N202" s="45">
        <v>2.13</v>
      </c>
      <c r="O202" s="23">
        <v>0.03</v>
      </c>
      <c r="P202" s="23">
        <v>0.2</v>
      </c>
      <c r="Q202" s="23">
        <f t="shared" si="11"/>
        <v>2.76</v>
      </c>
      <c r="R202" s="23">
        <f t="shared" si="12"/>
        <v>2.76</v>
      </c>
      <c r="S202" s="10" t="s">
        <v>37</v>
      </c>
      <c r="T202" s="10" t="s">
        <v>38</v>
      </c>
      <c r="U202" s="39" t="s">
        <v>291</v>
      </c>
      <c r="V202" s="39" t="s">
        <v>291</v>
      </c>
      <c r="W202" s="10"/>
      <c r="Y202" s="3" t="s">
        <v>40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7"/>
    </row>
    <row r="203" s="3" customFormat="1" ht="46" customHeight="1" spans="1:63">
      <c r="A203" s="11">
        <v>198</v>
      </c>
      <c r="B203" s="10" t="s">
        <v>453</v>
      </c>
      <c r="C203" s="10" t="s">
        <v>42</v>
      </c>
      <c r="D203" s="3" t="s">
        <v>333</v>
      </c>
      <c r="E203" s="44" t="s">
        <v>103</v>
      </c>
      <c r="G203" s="41" t="s">
        <v>471</v>
      </c>
      <c r="H203" s="3">
        <v>2020</v>
      </c>
      <c r="I203" s="26">
        <v>43952</v>
      </c>
      <c r="J203" s="24" t="s">
        <v>45</v>
      </c>
      <c r="K203" s="22">
        <f t="shared" si="10"/>
        <v>38.73</v>
      </c>
      <c r="L203" s="42">
        <v>5.59</v>
      </c>
      <c r="M203" s="23"/>
      <c r="N203" s="45">
        <v>29.83</v>
      </c>
      <c r="O203" s="23">
        <v>0.42</v>
      </c>
      <c r="P203" s="23">
        <v>2.89</v>
      </c>
      <c r="Q203" s="23">
        <f t="shared" si="11"/>
        <v>38.73</v>
      </c>
      <c r="R203" s="23">
        <f t="shared" si="12"/>
        <v>38.73</v>
      </c>
      <c r="S203" s="10" t="s">
        <v>37</v>
      </c>
      <c r="T203" s="10" t="s">
        <v>38</v>
      </c>
      <c r="U203" s="39" t="s">
        <v>105</v>
      </c>
      <c r="V203" s="39" t="s">
        <v>105</v>
      </c>
      <c r="W203" s="10"/>
      <c r="Y203" s="3" t="s">
        <v>40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7"/>
    </row>
    <row r="204" s="3" customFormat="1" ht="46" customHeight="1" spans="1:63">
      <c r="A204" s="11">
        <v>199</v>
      </c>
      <c r="B204" s="10" t="s">
        <v>453</v>
      </c>
      <c r="C204" s="10" t="s">
        <v>42</v>
      </c>
      <c r="D204" s="3" t="s">
        <v>333</v>
      </c>
      <c r="E204" s="44" t="s">
        <v>100</v>
      </c>
      <c r="G204" s="41" t="s">
        <v>472</v>
      </c>
      <c r="H204" s="3">
        <v>2020</v>
      </c>
      <c r="I204" s="26">
        <v>43952</v>
      </c>
      <c r="J204" s="24" t="s">
        <v>45</v>
      </c>
      <c r="K204" s="22">
        <f t="shared" si="10"/>
        <v>0.74</v>
      </c>
      <c r="L204" s="42">
        <v>0.11</v>
      </c>
      <c r="M204" s="23"/>
      <c r="N204" s="45">
        <v>0.57</v>
      </c>
      <c r="O204" s="23">
        <v>0.01</v>
      </c>
      <c r="P204" s="23">
        <v>0.05</v>
      </c>
      <c r="Q204" s="23">
        <f t="shared" si="11"/>
        <v>0.74</v>
      </c>
      <c r="R204" s="23">
        <f t="shared" si="12"/>
        <v>0.74</v>
      </c>
      <c r="S204" s="10" t="s">
        <v>37</v>
      </c>
      <c r="T204" s="10" t="s">
        <v>38</v>
      </c>
      <c r="U204" s="39" t="s">
        <v>70</v>
      </c>
      <c r="V204" s="39" t="s">
        <v>70</v>
      </c>
      <c r="W204" s="10"/>
      <c r="Y204" s="3" t="s">
        <v>40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7"/>
    </row>
    <row r="205" s="3" customFormat="1" ht="46" customHeight="1" spans="1:63">
      <c r="A205" s="11">
        <v>200</v>
      </c>
      <c r="B205" s="10" t="s">
        <v>453</v>
      </c>
      <c r="C205" s="10" t="s">
        <v>42</v>
      </c>
      <c r="D205" s="3" t="s">
        <v>333</v>
      </c>
      <c r="E205" s="44" t="s">
        <v>358</v>
      </c>
      <c r="G205" s="41" t="s">
        <v>473</v>
      </c>
      <c r="H205" s="3">
        <v>2020</v>
      </c>
      <c r="I205" s="26">
        <v>43952</v>
      </c>
      <c r="J205" s="24" t="s">
        <v>45</v>
      </c>
      <c r="K205" s="22">
        <f t="shared" si="10"/>
        <v>25.82</v>
      </c>
      <c r="L205" s="42">
        <v>3.73</v>
      </c>
      <c r="M205" s="23"/>
      <c r="N205" s="45">
        <v>19.88</v>
      </c>
      <c r="O205" s="23">
        <v>0.28</v>
      </c>
      <c r="P205" s="23">
        <v>1.93</v>
      </c>
      <c r="Q205" s="23">
        <f t="shared" si="11"/>
        <v>25.82</v>
      </c>
      <c r="R205" s="23">
        <f t="shared" si="12"/>
        <v>25.82</v>
      </c>
      <c r="S205" s="10" t="s">
        <v>37</v>
      </c>
      <c r="T205" s="10" t="s">
        <v>38</v>
      </c>
      <c r="U205" s="39" t="s">
        <v>326</v>
      </c>
      <c r="V205" s="39" t="s">
        <v>326</v>
      </c>
      <c r="W205" s="10"/>
      <c r="Y205" s="3" t="s">
        <v>40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7"/>
    </row>
    <row r="206" s="3" customFormat="1" ht="46" customHeight="1" spans="1:63">
      <c r="A206" s="11">
        <v>201</v>
      </c>
      <c r="B206" s="10" t="s">
        <v>453</v>
      </c>
      <c r="C206" s="10" t="s">
        <v>42</v>
      </c>
      <c r="D206" s="3" t="s">
        <v>333</v>
      </c>
      <c r="E206" s="44" t="s">
        <v>96</v>
      </c>
      <c r="G206" s="41" t="s">
        <v>474</v>
      </c>
      <c r="H206" s="3">
        <v>2020</v>
      </c>
      <c r="I206" s="26">
        <v>43952</v>
      </c>
      <c r="J206" s="24" t="s">
        <v>45</v>
      </c>
      <c r="K206" s="22">
        <f t="shared" si="10"/>
        <v>20.84</v>
      </c>
      <c r="L206" s="42">
        <v>3.01</v>
      </c>
      <c r="M206" s="23"/>
      <c r="N206" s="45">
        <v>16.05</v>
      </c>
      <c r="O206" s="23">
        <v>0.23</v>
      </c>
      <c r="P206" s="23">
        <v>1.55</v>
      </c>
      <c r="Q206" s="23">
        <f t="shared" si="11"/>
        <v>20.84</v>
      </c>
      <c r="R206" s="23">
        <f t="shared" si="12"/>
        <v>20.84</v>
      </c>
      <c r="S206" s="10" t="s">
        <v>37</v>
      </c>
      <c r="T206" s="10" t="s">
        <v>38</v>
      </c>
      <c r="U206" s="39" t="s">
        <v>330</v>
      </c>
      <c r="V206" s="39" t="s">
        <v>330</v>
      </c>
      <c r="W206" s="10"/>
      <c r="Y206" s="3" t="s">
        <v>40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7"/>
    </row>
    <row r="207" s="3" customFormat="1" ht="122" customHeight="1" spans="1:63">
      <c r="A207" s="11">
        <v>202</v>
      </c>
      <c r="B207" s="10" t="s">
        <v>453</v>
      </c>
      <c r="C207" s="10" t="s">
        <v>42</v>
      </c>
      <c r="D207" s="3" t="s">
        <v>333</v>
      </c>
      <c r="E207" s="44" t="s">
        <v>276</v>
      </c>
      <c r="G207" s="41" t="s">
        <v>475</v>
      </c>
      <c r="H207" s="3">
        <v>2020</v>
      </c>
      <c r="I207" s="26">
        <v>43952</v>
      </c>
      <c r="J207" s="24" t="s">
        <v>45</v>
      </c>
      <c r="K207" s="22">
        <f t="shared" si="10"/>
        <v>3.5</v>
      </c>
      <c r="L207" s="42">
        <v>0.51</v>
      </c>
      <c r="M207" s="23"/>
      <c r="N207" s="45">
        <v>2.7</v>
      </c>
      <c r="O207" s="23">
        <v>0.04</v>
      </c>
      <c r="P207" s="23">
        <v>0.25</v>
      </c>
      <c r="Q207" s="23">
        <f t="shared" si="11"/>
        <v>3.5</v>
      </c>
      <c r="R207" s="23">
        <f t="shared" si="12"/>
        <v>3.5</v>
      </c>
      <c r="S207" s="10" t="s">
        <v>37</v>
      </c>
      <c r="T207" s="10" t="s">
        <v>38</v>
      </c>
      <c r="U207" s="39" t="s">
        <v>278</v>
      </c>
      <c r="V207" s="39" t="s">
        <v>278</v>
      </c>
      <c r="W207" s="10"/>
      <c r="Y207" s="3" t="s">
        <v>40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7"/>
    </row>
    <row r="208" s="3" customFormat="1" ht="122" customHeight="1" spans="1:63">
      <c r="A208" s="11">
        <v>203</v>
      </c>
      <c r="B208" s="10" t="s">
        <v>453</v>
      </c>
      <c r="C208" s="10" t="s">
        <v>42</v>
      </c>
      <c r="D208" s="3" t="s">
        <v>333</v>
      </c>
      <c r="E208" s="44" t="s">
        <v>285</v>
      </c>
      <c r="G208" s="41" t="s">
        <v>476</v>
      </c>
      <c r="H208" s="3">
        <v>2020</v>
      </c>
      <c r="I208" s="26">
        <v>43952</v>
      </c>
      <c r="J208" s="24" t="s">
        <v>45</v>
      </c>
      <c r="K208" s="22">
        <f t="shared" si="10"/>
        <v>49.84</v>
      </c>
      <c r="L208" s="42">
        <v>7.19</v>
      </c>
      <c r="M208" s="23"/>
      <c r="N208" s="45">
        <v>38.38</v>
      </c>
      <c r="O208" s="23">
        <v>0.54</v>
      </c>
      <c r="P208" s="23">
        <v>3.73</v>
      </c>
      <c r="Q208" s="23">
        <f t="shared" si="11"/>
        <v>49.84</v>
      </c>
      <c r="R208" s="23">
        <f t="shared" si="12"/>
        <v>49.84</v>
      </c>
      <c r="S208" s="10" t="s">
        <v>37</v>
      </c>
      <c r="T208" s="10" t="s">
        <v>38</v>
      </c>
      <c r="U208" s="39" t="s">
        <v>287</v>
      </c>
      <c r="V208" s="39" t="s">
        <v>287</v>
      </c>
      <c r="W208" s="10"/>
      <c r="Y208" s="3" t="s">
        <v>40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7"/>
    </row>
    <row r="209" s="3" customFormat="1" ht="122" customHeight="1" spans="1:63">
      <c r="A209" s="11">
        <v>204</v>
      </c>
      <c r="B209" s="10" t="s">
        <v>453</v>
      </c>
      <c r="C209" s="10" t="s">
        <v>42</v>
      </c>
      <c r="D209" s="3" t="s">
        <v>333</v>
      </c>
      <c r="E209" s="44" t="s">
        <v>176</v>
      </c>
      <c r="G209" s="41" t="s">
        <v>477</v>
      </c>
      <c r="H209" s="3">
        <v>2020</v>
      </c>
      <c r="I209" s="26">
        <v>43952</v>
      </c>
      <c r="J209" s="24" t="s">
        <v>45</v>
      </c>
      <c r="K209" s="22">
        <f t="shared" si="10"/>
        <v>10.87</v>
      </c>
      <c r="L209" s="42">
        <v>1.57</v>
      </c>
      <c r="M209" s="23"/>
      <c r="N209" s="45">
        <v>8.37</v>
      </c>
      <c r="O209" s="23">
        <v>0.12</v>
      </c>
      <c r="P209" s="23">
        <v>0.81</v>
      </c>
      <c r="Q209" s="23">
        <f t="shared" si="11"/>
        <v>10.87</v>
      </c>
      <c r="R209" s="23">
        <f t="shared" si="12"/>
        <v>10.87</v>
      </c>
      <c r="S209" s="10" t="s">
        <v>37</v>
      </c>
      <c r="T209" s="10" t="s">
        <v>38</v>
      </c>
      <c r="U209" s="39" t="s">
        <v>179</v>
      </c>
      <c r="V209" s="39" t="s">
        <v>179</v>
      </c>
      <c r="W209" s="10"/>
      <c r="Y209" s="3" t="s">
        <v>40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7"/>
    </row>
    <row r="210" s="3" customFormat="1" ht="122" customHeight="1" spans="1:63">
      <c r="A210" s="11">
        <v>205</v>
      </c>
      <c r="B210" s="10" t="s">
        <v>453</v>
      </c>
      <c r="C210" s="10" t="s">
        <v>42</v>
      </c>
      <c r="D210" s="3" t="s">
        <v>333</v>
      </c>
      <c r="E210" s="44" t="s">
        <v>107</v>
      </c>
      <c r="G210" s="41" t="s">
        <v>478</v>
      </c>
      <c r="H210" s="3">
        <v>2020</v>
      </c>
      <c r="I210" s="26">
        <v>43952</v>
      </c>
      <c r="J210" s="24" t="s">
        <v>45</v>
      </c>
      <c r="K210" s="22">
        <f t="shared" si="10"/>
        <v>17.25</v>
      </c>
      <c r="L210" s="42">
        <v>2.49</v>
      </c>
      <c r="M210" s="23"/>
      <c r="N210" s="45">
        <v>13.28</v>
      </c>
      <c r="O210" s="23">
        <v>0.19</v>
      </c>
      <c r="P210" s="23">
        <v>1.29</v>
      </c>
      <c r="Q210" s="23">
        <f t="shared" si="11"/>
        <v>17.25</v>
      </c>
      <c r="R210" s="23">
        <f t="shared" si="12"/>
        <v>17.25</v>
      </c>
      <c r="S210" s="10" t="s">
        <v>37</v>
      </c>
      <c r="T210" s="10" t="s">
        <v>38</v>
      </c>
      <c r="U210" s="39" t="s">
        <v>109</v>
      </c>
      <c r="V210" s="39" t="s">
        <v>109</v>
      </c>
      <c r="W210" s="10"/>
      <c r="Y210" s="3" t="s">
        <v>40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7"/>
    </row>
    <row r="211" s="3" customFormat="1" ht="122" customHeight="1" spans="1:63">
      <c r="A211" s="11">
        <v>206</v>
      </c>
      <c r="B211" s="10" t="s">
        <v>453</v>
      </c>
      <c r="C211" s="10" t="s">
        <v>42</v>
      </c>
      <c r="D211" s="3" t="s">
        <v>333</v>
      </c>
      <c r="E211" s="44" t="s">
        <v>33</v>
      </c>
      <c r="G211" s="41" t="s">
        <v>479</v>
      </c>
      <c r="H211" s="3">
        <v>2020</v>
      </c>
      <c r="I211" s="26">
        <v>43952</v>
      </c>
      <c r="J211" s="24" t="s">
        <v>45</v>
      </c>
      <c r="K211" s="22">
        <f t="shared" si="10"/>
        <v>18.16</v>
      </c>
      <c r="L211" s="42">
        <v>2.62</v>
      </c>
      <c r="M211" s="23"/>
      <c r="N211" s="45">
        <v>13.99</v>
      </c>
      <c r="O211" s="23">
        <v>0.2</v>
      </c>
      <c r="P211" s="23">
        <v>1.35</v>
      </c>
      <c r="Q211" s="23">
        <f t="shared" si="11"/>
        <v>18.16</v>
      </c>
      <c r="R211" s="23">
        <f t="shared" si="12"/>
        <v>18.16</v>
      </c>
      <c r="S211" s="10" t="s">
        <v>37</v>
      </c>
      <c r="T211" s="10" t="s">
        <v>38</v>
      </c>
      <c r="U211" s="39" t="s">
        <v>124</v>
      </c>
      <c r="V211" s="39" t="s">
        <v>124</v>
      </c>
      <c r="W211" s="10"/>
      <c r="Y211" s="3" t="s">
        <v>40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7"/>
    </row>
    <row r="212" s="3" customFormat="1" ht="59" customHeight="1" spans="1:63">
      <c r="A212" s="11">
        <v>207</v>
      </c>
      <c r="B212" s="10" t="s">
        <v>480</v>
      </c>
      <c r="C212" s="10" t="s">
        <v>92</v>
      </c>
      <c r="D212" s="3" t="s">
        <v>333</v>
      </c>
      <c r="E212" s="10" t="s">
        <v>392</v>
      </c>
      <c r="F212" s="3" t="s">
        <v>392</v>
      </c>
      <c r="G212" s="47" t="s">
        <v>481</v>
      </c>
      <c r="H212" s="3">
        <v>2020</v>
      </c>
      <c r="I212" s="26">
        <v>44105</v>
      </c>
      <c r="J212" s="24" t="s">
        <v>45</v>
      </c>
      <c r="K212" s="22">
        <f t="shared" si="10"/>
        <v>15.09</v>
      </c>
      <c r="L212" s="23">
        <v>15.09</v>
      </c>
      <c r="M212" s="25"/>
      <c r="N212" s="25"/>
      <c r="O212" s="25"/>
      <c r="P212" s="25"/>
      <c r="Q212" s="23">
        <f t="shared" si="11"/>
        <v>15.09</v>
      </c>
      <c r="R212" s="23">
        <f t="shared" si="12"/>
        <v>15.09</v>
      </c>
      <c r="S212" s="10" t="s">
        <v>37</v>
      </c>
      <c r="T212" s="10" t="s">
        <v>38</v>
      </c>
      <c r="U212" s="10" t="s">
        <v>92</v>
      </c>
      <c r="V212" s="10" t="s">
        <v>92</v>
      </c>
      <c r="W212" s="10"/>
      <c r="Y212" s="3" t="s">
        <v>40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7"/>
    </row>
    <row r="213" s="3" customFormat="1" ht="59" customHeight="1" spans="1:63">
      <c r="A213" s="11">
        <v>208</v>
      </c>
      <c r="B213" s="10" t="s">
        <v>482</v>
      </c>
      <c r="C213" s="10" t="s">
        <v>483</v>
      </c>
      <c r="D213" s="3" t="s">
        <v>333</v>
      </c>
      <c r="E213" s="10" t="s">
        <v>392</v>
      </c>
      <c r="F213" s="3" t="s">
        <v>392</v>
      </c>
      <c r="G213" s="47" t="s">
        <v>484</v>
      </c>
      <c r="H213" s="3">
        <v>2020</v>
      </c>
      <c r="I213" s="26">
        <v>44105</v>
      </c>
      <c r="J213" s="24" t="s">
        <v>45</v>
      </c>
      <c r="K213" s="22">
        <f t="shared" si="10"/>
        <v>15.06</v>
      </c>
      <c r="L213" s="23">
        <v>15.06</v>
      </c>
      <c r="M213" s="25"/>
      <c r="N213" s="25"/>
      <c r="O213" s="25"/>
      <c r="P213" s="25"/>
      <c r="Q213" s="23">
        <f t="shared" si="11"/>
        <v>15.06</v>
      </c>
      <c r="R213" s="23">
        <f t="shared" si="12"/>
        <v>15.06</v>
      </c>
      <c r="S213" s="10" t="s">
        <v>37</v>
      </c>
      <c r="T213" s="10" t="s">
        <v>38</v>
      </c>
      <c r="U213" s="10" t="s">
        <v>92</v>
      </c>
      <c r="V213" s="10" t="s">
        <v>483</v>
      </c>
      <c r="W213" s="10"/>
      <c r="Y213" s="3" t="s">
        <v>40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7"/>
    </row>
    <row r="214" s="3" customFormat="1" ht="59" customHeight="1" spans="1:63">
      <c r="A214" s="11">
        <v>209</v>
      </c>
      <c r="B214" s="10" t="s">
        <v>485</v>
      </c>
      <c r="C214" s="10" t="s">
        <v>42</v>
      </c>
      <c r="D214" s="3" t="s">
        <v>333</v>
      </c>
      <c r="E214" s="3" t="s">
        <v>43</v>
      </c>
      <c r="F214" s="32"/>
      <c r="G214" s="10" t="s">
        <v>486</v>
      </c>
      <c r="H214" s="3">
        <v>2020</v>
      </c>
      <c r="I214" s="26">
        <v>43983</v>
      </c>
      <c r="J214" s="24" t="s">
        <v>45</v>
      </c>
      <c r="K214" s="22">
        <f t="shared" si="10"/>
        <v>49.55</v>
      </c>
      <c r="L214" s="42">
        <v>32.84</v>
      </c>
      <c r="M214" s="23"/>
      <c r="N214" s="23">
        <v>9.87</v>
      </c>
      <c r="O214" s="23"/>
      <c r="P214" s="23">
        <v>6.84</v>
      </c>
      <c r="Q214" s="23">
        <f t="shared" si="11"/>
        <v>49.55</v>
      </c>
      <c r="R214" s="23">
        <f t="shared" si="12"/>
        <v>49.55</v>
      </c>
      <c r="S214" s="10" t="s">
        <v>37</v>
      </c>
      <c r="T214" s="10" t="s">
        <v>38</v>
      </c>
      <c r="U214" s="10" t="s">
        <v>46</v>
      </c>
      <c r="V214" s="10" t="s">
        <v>46</v>
      </c>
      <c r="W214" s="10"/>
      <c r="Y214" s="3" t="s">
        <v>40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7"/>
    </row>
    <row r="215" s="3" customFormat="1" ht="59" customHeight="1" spans="1:63">
      <c r="A215" s="11">
        <v>210</v>
      </c>
      <c r="B215" s="10" t="s">
        <v>485</v>
      </c>
      <c r="C215" s="10" t="s">
        <v>42</v>
      </c>
      <c r="D215" s="3" t="s">
        <v>333</v>
      </c>
      <c r="E215" s="3" t="s">
        <v>100</v>
      </c>
      <c r="F215" s="32"/>
      <c r="G215" s="10" t="s">
        <v>487</v>
      </c>
      <c r="H215" s="3">
        <v>2020</v>
      </c>
      <c r="I215" s="26">
        <v>43983</v>
      </c>
      <c r="J215" s="24" t="s">
        <v>45</v>
      </c>
      <c r="K215" s="22">
        <f t="shared" si="10"/>
        <v>326.63</v>
      </c>
      <c r="L215" s="42">
        <v>216.43</v>
      </c>
      <c r="M215" s="23"/>
      <c r="N215" s="23">
        <v>65.08</v>
      </c>
      <c r="O215" s="23"/>
      <c r="P215" s="23">
        <v>45.12</v>
      </c>
      <c r="Q215" s="23">
        <f t="shared" si="11"/>
        <v>326.63</v>
      </c>
      <c r="R215" s="23">
        <f t="shared" si="12"/>
        <v>326.63</v>
      </c>
      <c r="S215" s="10" t="s">
        <v>37</v>
      </c>
      <c r="T215" s="10" t="s">
        <v>38</v>
      </c>
      <c r="U215" s="10" t="s">
        <v>70</v>
      </c>
      <c r="V215" s="10" t="s">
        <v>70</v>
      </c>
      <c r="W215" s="10"/>
      <c r="Y215" s="3" t="s">
        <v>40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7"/>
    </row>
    <row r="216" s="3" customFormat="1" ht="59" customHeight="1" spans="1:63">
      <c r="A216" s="11">
        <v>211</v>
      </c>
      <c r="B216" s="10" t="s">
        <v>485</v>
      </c>
      <c r="C216" s="10" t="s">
        <v>42</v>
      </c>
      <c r="D216" s="3" t="s">
        <v>333</v>
      </c>
      <c r="E216" s="3" t="s">
        <v>176</v>
      </c>
      <c r="F216" s="32"/>
      <c r="G216" s="10" t="s">
        <v>488</v>
      </c>
      <c r="H216" s="3">
        <v>2020</v>
      </c>
      <c r="I216" s="26">
        <v>43983</v>
      </c>
      <c r="J216" s="24" t="s">
        <v>45</v>
      </c>
      <c r="K216" s="22">
        <f t="shared" si="10"/>
        <v>81.14</v>
      </c>
      <c r="L216" s="42">
        <v>53.77</v>
      </c>
      <c r="M216" s="23"/>
      <c r="N216" s="23">
        <v>16.16</v>
      </c>
      <c r="O216" s="23"/>
      <c r="P216" s="23">
        <v>11.21</v>
      </c>
      <c r="Q216" s="23">
        <f t="shared" si="11"/>
        <v>81.14</v>
      </c>
      <c r="R216" s="23">
        <f t="shared" si="12"/>
        <v>81.14</v>
      </c>
      <c r="S216" s="10" t="s">
        <v>37</v>
      </c>
      <c r="T216" s="10" t="s">
        <v>38</v>
      </c>
      <c r="U216" s="10" t="s">
        <v>179</v>
      </c>
      <c r="V216" s="10" t="s">
        <v>179</v>
      </c>
      <c r="W216" s="10"/>
      <c r="Y216" s="3" t="s">
        <v>40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7"/>
    </row>
    <row r="217" s="3" customFormat="1" ht="59" customHeight="1" spans="1:63">
      <c r="A217" s="11">
        <v>212</v>
      </c>
      <c r="B217" s="10" t="s">
        <v>485</v>
      </c>
      <c r="C217" s="10" t="s">
        <v>42</v>
      </c>
      <c r="D217" s="3" t="s">
        <v>333</v>
      </c>
      <c r="E217" s="3" t="s">
        <v>253</v>
      </c>
      <c r="F217" s="32"/>
      <c r="G217" s="10" t="s">
        <v>489</v>
      </c>
      <c r="H217" s="3">
        <v>2020</v>
      </c>
      <c r="I217" s="26">
        <v>43983</v>
      </c>
      <c r="J217" s="24" t="s">
        <v>45</v>
      </c>
      <c r="K217" s="22">
        <f t="shared" si="10"/>
        <v>394.17</v>
      </c>
      <c r="L217" s="42">
        <v>261.19</v>
      </c>
      <c r="M217" s="23"/>
      <c r="N217" s="23">
        <v>78.53</v>
      </c>
      <c r="O217" s="23"/>
      <c r="P217" s="23">
        <v>54.45</v>
      </c>
      <c r="Q217" s="23">
        <f t="shared" si="11"/>
        <v>394.17</v>
      </c>
      <c r="R217" s="23">
        <f t="shared" si="12"/>
        <v>394.17</v>
      </c>
      <c r="S217" s="10" t="s">
        <v>37</v>
      </c>
      <c r="T217" s="10" t="s">
        <v>38</v>
      </c>
      <c r="U217" s="10" t="s">
        <v>255</v>
      </c>
      <c r="V217" s="10" t="s">
        <v>255</v>
      </c>
      <c r="W217" s="10"/>
      <c r="Y217" s="3" t="s">
        <v>40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7"/>
    </row>
    <row r="218" s="3" customFormat="1" ht="59" customHeight="1" spans="1:63">
      <c r="A218" s="11">
        <v>213</v>
      </c>
      <c r="B218" s="10" t="s">
        <v>485</v>
      </c>
      <c r="C218" s="10" t="s">
        <v>42</v>
      </c>
      <c r="D218" s="3" t="s">
        <v>333</v>
      </c>
      <c r="E218" s="3" t="s">
        <v>96</v>
      </c>
      <c r="F218" s="32"/>
      <c r="G218" s="10" t="s">
        <v>490</v>
      </c>
      <c r="H218" s="3">
        <v>2020</v>
      </c>
      <c r="I218" s="26">
        <v>43983</v>
      </c>
      <c r="J218" s="24" t="s">
        <v>45</v>
      </c>
      <c r="K218" s="22">
        <f t="shared" si="10"/>
        <v>8.75</v>
      </c>
      <c r="L218" s="42">
        <v>5.8</v>
      </c>
      <c r="M218" s="23"/>
      <c r="N218" s="23">
        <v>1.74</v>
      </c>
      <c r="O218" s="23"/>
      <c r="P218" s="23">
        <v>1.21</v>
      </c>
      <c r="Q218" s="23">
        <f t="shared" si="11"/>
        <v>8.75</v>
      </c>
      <c r="R218" s="23">
        <f t="shared" si="12"/>
        <v>8.75</v>
      </c>
      <c r="S218" s="10" t="s">
        <v>37</v>
      </c>
      <c r="T218" s="10" t="s">
        <v>38</v>
      </c>
      <c r="U218" s="10" t="s">
        <v>98</v>
      </c>
      <c r="V218" s="10" t="s">
        <v>98</v>
      </c>
      <c r="W218" s="10"/>
      <c r="Y218" s="3" t="s">
        <v>40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7"/>
    </row>
    <row r="219" s="3" customFormat="1" ht="59" customHeight="1" spans="1:63">
      <c r="A219" s="11">
        <v>214</v>
      </c>
      <c r="B219" s="10" t="s">
        <v>485</v>
      </c>
      <c r="C219" s="10" t="s">
        <v>42</v>
      </c>
      <c r="D219" s="3" t="s">
        <v>333</v>
      </c>
      <c r="E219" s="3" t="s">
        <v>50</v>
      </c>
      <c r="F219" s="32"/>
      <c r="G219" s="10" t="s">
        <v>491</v>
      </c>
      <c r="H219" s="3">
        <v>2020</v>
      </c>
      <c r="I219" s="26">
        <v>43983</v>
      </c>
      <c r="J219" s="24" t="s">
        <v>45</v>
      </c>
      <c r="K219" s="22">
        <f t="shared" si="10"/>
        <v>149.24</v>
      </c>
      <c r="L219" s="42">
        <v>98.89</v>
      </c>
      <c r="M219" s="23"/>
      <c r="N219" s="23">
        <v>29.73</v>
      </c>
      <c r="O219" s="23"/>
      <c r="P219" s="23">
        <v>20.62</v>
      </c>
      <c r="Q219" s="23">
        <f t="shared" si="11"/>
        <v>149.24</v>
      </c>
      <c r="R219" s="23">
        <f t="shared" si="12"/>
        <v>149.24</v>
      </c>
      <c r="S219" s="10" t="s">
        <v>37</v>
      </c>
      <c r="T219" s="10" t="s">
        <v>38</v>
      </c>
      <c r="U219" s="10" t="s">
        <v>52</v>
      </c>
      <c r="V219" s="10" t="s">
        <v>52</v>
      </c>
      <c r="W219" s="10"/>
      <c r="Y219" s="3" t="s">
        <v>40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7"/>
    </row>
    <row r="220" s="3" customFormat="1" ht="59" customHeight="1" spans="1:63">
      <c r="A220" s="11">
        <v>215</v>
      </c>
      <c r="B220" s="10" t="s">
        <v>485</v>
      </c>
      <c r="C220" s="10" t="s">
        <v>42</v>
      </c>
      <c r="D220" s="3" t="s">
        <v>333</v>
      </c>
      <c r="E220" s="3" t="s">
        <v>53</v>
      </c>
      <c r="F220" s="32"/>
      <c r="G220" s="10" t="s">
        <v>492</v>
      </c>
      <c r="H220" s="3">
        <v>2020</v>
      </c>
      <c r="I220" s="26">
        <v>43983</v>
      </c>
      <c r="J220" s="24" t="s">
        <v>45</v>
      </c>
      <c r="K220" s="22">
        <f t="shared" si="10"/>
        <v>184</v>
      </c>
      <c r="L220" s="42">
        <v>121.92</v>
      </c>
      <c r="M220" s="23"/>
      <c r="N220" s="23">
        <v>36.66</v>
      </c>
      <c r="O220" s="23"/>
      <c r="P220" s="23">
        <v>25.42</v>
      </c>
      <c r="Q220" s="23">
        <f t="shared" si="11"/>
        <v>184</v>
      </c>
      <c r="R220" s="23">
        <f t="shared" si="12"/>
        <v>184</v>
      </c>
      <c r="S220" s="10" t="s">
        <v>37</v>
      </c>
      <c r="T220" s="10" t="s">
        <v>38</v>
      </c>
      <c r="U220" s="10" t="s">
        <v>55</v>
      </c>
      <c r="V220" s="10" t="s">
        <v>55</v>
      </c>
      <c r="W220" s="10"/>
      <c r="Y220" s="3" t="s">
        <v>40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7"/>
    </row>
    <row r="221" s="3" customFormat="1" ht="59" customHeight="1" spans="1:63">
      <c r="A221" s="11">
        <v>216</v>
      </c>
      <c r="B221" s="10" t="s">
        <v>485</v>
      </c>
      <c r="C221" s="10" t="s">
        <v>42</v>
      </c>
      <c r="D221" s="3" t="s">
        <v>333</v>
      </c>
      <c r="E221" s="3" t="s">
        <v>238</v>
      </c>
      <c r="F221" s="32"/>
      <c r="G221" s="10" t="s">
        <v>493</v>
      </c>
      <c r="H221" s="3">
        <v>2020</v>
      </c>
      <c r="I221" s="26">
        <v>43983</v>
      </c>
      <c r="J221" s="24" t="s">
        <v>45</v>
      </c>
      <c r="K221" s="22">
        <f t="shared" si="10"/>
        <v>114.85</v>
      </c>
      <c r="L221" s="42">
        <v>76.1</v>
      </c>
      <c r="M221" s="23"/>
      <c r="N221" s="23">
        <v>22.88</v>
      </c>
      <c r="O221" s="23"/>
      <c r="P221" s="23">
        <v>15.87</v>
      </c>
      <c r="Q221" s="23">
        <f t="shared" si="11"/>
        <v>114.85</v>
      </c>
      <c r="R221" s="23">
        <f t="shared" si="12"/>
        <v>114.85</v>
      </c>
      <c r="S221" s="10" t="s">
        <v>37</v>
      </c>
      <c r="T221" s="10" t="s">
        <v>38</v>
      </c>
      <c r="U221" s="10" t="s">
        <v>240</v>
      </c>
      <c r="V221" s="10" t="s">
        <v>240</v>
      </c>
      <c r="W221" s="10"/>
      <c r="Y221" s="3" t="s">
        <v>40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7"/>
    </row>
    <row r="222" s="5" customFormat="1" ht="95" customHeight="1" spans="1:43">
      <c r="A222" s="11">
        <v>217</v>
      </c>
      <c r="B222" s="10" t="s">
        <v>485</v>
      </c>
      <c r="C222" s="10" t="s">
        <v>42</v>
      </c>
      <c r="D222" s="3" t="s">
        <v>333</v>
      </c>
      <c r="E222" s="3" t="s">
        <v>261</v>
      </c>
      <c r="F222" s="32"/>
      <c r="G222" s="10" t="s">
        <v>494</v>
      </c>
      <c r="H222" s="3">
        <v>2020</v>
      </c>
      <c r="I222" s="26">
        <v>43983</v>
      </c>
      <c r="J222" s="24" t="s">
        <v>45</v>
      </c>
      <c r="K222" s="22">
        <f t="shared" si="10"/>
        <v>176.18</v>
      </c>
      <c r="L222" s="42">
        <v>116.74</v>
      </c>
      <c r="M222" s="23"/>
      <c r="N222" s="23">
        <v>35.1</v>
      </c>
      <c r="O222" s="23"/>
      <c r="P222" s="23">
        <v>24.34</v>
      </c>
      <c r="Q222" s="23">
        <f t="shared" si="11"/>
        <v>176.18</v>
      </c>
      <c r="R222" s="23">
        <f t="shared" si="12"/>
        <v>176.18</v>
      </c>
      <c r="S222" s="10" t="s">
        <v>37</v>
      </c>
      <c r="T222" s="10" t="s">
        <v>38</v>
      </c>
      <c r="U222" s="10" t="s">
        <v>495</v>
      </c>
      <c r="V222" s="10" t="s">
        <v>495</v>
      </c>
      <c r="W222" s="10"/>
      <c r="X222" s="3"/>
      <c r="Y222" s="10" t="s">
        <v>40</v>
      </c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48"/>
    </row>
    <row r="223" s="5" customFormat="1" ht="95" customHeight="1" spans="1:43">
      <c r="A223" s="11">
        <v>218</v>
      </c>
      <c r="B223" s="10" t="s">
        <v>485</v>
      </c>
      <c r="C223" s="10" t="s">
        <v>42</v>
      </c>
      <c r="D223" s="3" t="s">
        <v>333</v>
      </c>
      <c r="E223" s="3" t="s">
        <v>270</v>
      </c>
      <c r="F223" s="32"/>
      <c r="G223" s="10" t="s">
        <v>496</v>
      </c>
      <c r="H223" s="3">
        <v>2020</v>
      </c>
      <c r="I223" s="26">
        <v>43983</v>
      </c>
      <c r="J223" s="24" t="s">
        <v>45</v>
      </c>
      <c r="K223" s="22">
        <f t="shared" si="10"/>
        <v>123.22</v>
      </c>
      <c r="L223" s="42">
        <v>81.65</v>
      </c>
      <c r="M223" s="23"/>
      <c r="N223" s="23">
        <v>24.55</v>
      </c>
      <c r="O223" s="23"/>
      <c r="P223" s="23">
        <v>17.02</v>
      </c>
      <c r="Q223" s="23">
        <f t="shared" si="11"/>
        <v>123.22</v>
      </c>
      <c r="R223" s="23">
        <f t="shared" si="12"/>
        <v>123.22</v>
      </c>
      <c r="S223" s="10" t="s">
        <v>37</v>
      </c>
      <c r="T223" s="10" t="s">
        <v>38</v>
      </c>
      <c r="U223" s="10" t="s">
        <v>154</v>
      </c>
      <c r="V223" s="10" t="s">
        <v>154</v>
      </c>
      <c r="W223" s="10"/>
      <c r="X223" s="3"/>
      <c r="Y223" s="10" t="s">
        <v>40</v>
      </c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48"/>
    </row>
    <row r="224" s="5" customFormat="1" ht="95" customHeight="1" spans="1:43">
      <c r="A224" s="11">
        <v>219</v>
      </c>
      <c r="B224" s="10" t="s">
        <v>485</v>
      </c>
      <c r="C224" s="10" t="s">
        <v>42</v>
      </c>
      <c r="D224" s="3" t="s">
        <v>333</v>
      </c>
      <c r="E224" s="3" t="s">
        <v>258</v>
      </c>
      <c r="F224" s="32"/>
      <c r="G224" s="10" t="s">
        <v>497</v>
      </c>
      <c r="H224" s="3">
        <v>2020</v>
      </c>
      <c r="I224" s="26">
        <v>43983</v>
      </c>
      <c r="J224" s="24" t="s">
        <v>45</v>
      </c>
      <c r="K224" s="22">
        <f t="shared" si="10"/>
        <v>105.76</v>
      </c>
      <c r="L224" s="42">
        <v>70.08</v>
      </c>
      <c r="M224" s="23"/>
      <c r="N224" s="23">
        <v>21.07</v>
      </c>
      <c r="O224" s="23"/>
      <c r="P224" s="23">
        <v>14.61</v>
      </c>
      <c r="Q224" s="23">
        <f t="shared" si="11"/>
        <v>105.76</v>
      </c>
      <c r="R224" s="23">
        <f t="shared" si="12"/>
        <v>105.76</v>
      </c>
      <c r="S224" s="10" t="s">
        <v>37</v>
      </c>
      <c r="T224" s="10" t="s">
        <v>38</v>
      </c>
      <c r="U224" s="10" t="s">
        <v>260</v>
      </c>
      <c r="V224" s="10" t="s">
        <v>260</v>
      </c>
      <c r="W224" s="10"/>
      <c r="X224" s="3"/>
      <c r="Y224" s="10" t="s">
        <v>40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48"/>
    </row>
    <row r="225" s="5" customFormat="1" ht="95" customHeight="1" spans="1:43">
      <c r="A225" s="11">
        <v>220</v>
      </c>
      <c r="B225" s="10" t="s">
        <v>485</v>
      </c>
      <c r="C225" s="10" t="s">
        <v>42</v>
      </c>
      <c r="D225" s="3" t="s">
        <v>333</v>
      </c>
      <c r="E225" s="3" t="s">
        <v>57</v>
      </c>
      <c r="F225" s="32"/>
      <c r="G225" s="10" t="s">
        <v>498</v>
      </c>
      <c r="H225" s="3">
        <v>2020</v>
      </c>
      <c r="I225" s="26">
        <v>43983</v>
      </c>
      <c r="J225" s="24" t="s">
        <v>45</v>
      </c>
      <c r="K225" s="22">
        <f t="shared" si="10"/>
        <v>177.87</v>
      </c>
      <c r="L225" s="42">
        <v>117.86</v>
      </c>
      <c r="M225" s="23"/>
      <c r="N225" s="23">
        <v>35.44</v>
      </c>
      <c r="O225" s="23"/>
      <c r="P225" s="23">
        <v>24.57</v>
      </c>
      <c r="Q225" s="23">
        <f t="shared" si="11"/>
        <v>177.87</v>
      </c>
      <c r="R225" s="23">
        <f t="shared" si="12"/>
        <v>177.87</v>
      </c>
      <c r="S225" s="10" t="s">
        <v>37</v>
      </c>
      <c r="T225" s="10" t="s">
        <v>38</v>
      </c>
      <c r="U225" s="10" t="s">
        <v>269</v>
      </c>
      <c r="V225" s="10" t="s">
        <v>269</v>
      </c>
      <c r="W225" s="10"/>
      <c r="X225" s="3"/>
      <c r="Y225" s="10" t="s">
        <v>40</v>
      </c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48"/>
    </row>
    <row r="226" s="5" customFormat="1" ht="95" customHeight="1" spans="1:43">
      <c r="A226" s="11">
        <v>221</v>
      </c>
      <c r="B226" s="10" t="s">
        <v>485</v>
      </c>
      <c r="C226" s="10" t="s">
        <v>42</v>
      </c>
      <c r="D226" s="3" t="s">
        <v>333</v>
      </c>
      <c r="E226" s="3" t="s">
        <v>201</v>
      </c>
      <c r="F226" s="32"/>
      <c r="G226" s="10" t="s">
        <v>499</v>
      </c>
      <c r="H226" s="3">
        <v>2020</v>
      </c>
      <c r="I226" s="26">
        <v>43983</v>
      </c>
      <c r="J226" s="24" t="s">
        <v>45</v>
      </c>
      <c r="K226" s="22">
        <f t="shared" si="10"/>
        <v>57.62</v>
      </c>
      <c r="L226" s="42">
        <v>38.18</v>
      </c>
      <c r="M226" s="23"/>
      <c r="N226" s="23">
        <v>11.48</v>
      </c>
      <c r="O226" s="23"/>
      <c r="P226" s="23">
        <v>7.96</v>
      </c>
      <c r="Q226" s="23">
        <f t="shared" si="11"/>
        <v>57.62</v>
      </c>
      <c r="R226" s="23">
        <f t="shared" si="12"/>
        <v>57.62</v>
      </c>
      <c r="S226" s="10" t="s">
        <v>37</v>
      </c>
      <c r="T226" s="10" t="s">
        <v>38</v>
      </c>
      <c r="U226" s="10" t="s">
        <v>203</v>
      </c>
      <c r="V226" s="10" t="s">
        <v>203</v>
      </c>
      <c r="W226" s="10"/>
      <c r="X226" s="3"/>
      <c r="Y226" s="10" t="s">
        <v>40</v>
      </c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48"/>
    </row>
    <row r="227" s="5" customFormat="1" ht="95" customHeight="1" spans="1:43">
      <c r="A227" s="11">
        <v>222</v>
      </c>
      <c r="B227" s="10" t="s">
        <v>485</v>
      </c>
      <c r="C227" s="10" t="s">
        <v>42</v>
      </c>
      <c r="D227" s="3" t="s">
        <v>333</v>
      </c>
      <c r="E227" s="3" t="s">
        <v>283</v>
      </c>
      <c r="F227" s="32"/>
      <c r="G227" s="10" t="s">
        <v>500</v>
      </c>
      <c r="H227" s="3">
        <v>2020</v>
      </c>
      <c r="I227" s="26">
        <v>43983</v>
      </c>
      <c r="J227" s="24" t="s">
        <v>45</v>
      </c>
      <c r="K227" s="22">
        <f t="shared" si="10"/>
        <v>12</v>
      </c>
      <c r="L227" s="42">
        <v>7.95</v>
      </c>
      <c r="M227" s="23"/>
      <c r="N227" s="23">
        <v>2.39</v>
      </c>
      <c r="O227" s="23"/>
      <c r="P227" s="23">
        <v>1.66</v>
      </c>
      <c r="Q227" s="23">
        <f t="shared" si="11"/>
        <v>12</v>
      </c>
      <c r="R227" s="23">
        <f t="shared" si="12"/>
        <v>12</v>
      </c>
      <c r="S227" s="10" t="s">
        <v>37</v>
      </c>
      <c r="T227" s="10" t="s">
        <v>38</v>
      </c>
      <c r="U227" s="10" t="s">
        <v>129</v>
      </c>
      <c r="V227" s="10" t="s">
        <v>129</v>
      </c>
      <c r="W227" s="10"/>
      <c r="X227" s="3"/>
      <c r="Y227" s="10" t="s">
        <v>40</v>
      </c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48"/>
    </row>
    <row r="228" s="5" customFormat="1" ht="95" customHeight="1" spans="1:43">
      <c r="A228" s="11">
        <v>223</v>
      </c>
      <c r="B228" s="10" t="s">
        <v>485</v>
      </c>
      <c r="C228" s="10" t="s">
        <v>42</v>
      </c>
      <c r="D228" s="3" t="s">
        <v>333</v>
      </c>
      <c r="E228" s="3" t="s">
        <v>264</v>
      </c>
      <c r="F228" s="32"/>
      <c r="G228" s="10" t="s">
        <v>501</v>
      </c>
      <c r="H228" s="3">
        <v>2020</v>
      </c>
      <c r="I228" s="26">
        <v>43983</v>
      </c>
      <c r="J228" s="24" t="s">
        <v>45</v>
      </c>
      <c r="K228" s="22">
        <f t="shared" si="10"/>
        <v>109.47</v>
      </c>
      <c r="L228" s="42">
        <v>72.54</v>
      </c>
      <c r="M228" s="23"/>
      <c r="N228" s="23">
        <v>21.81</v>
      </c>
      <c r="O228" s="23"/>
      <c r="P228" s="23">
        <v>15.12</v>
      </c>
      <c r="Q228" s="23">
        <f t="shared" si="11"/>
        <v>109.47</v>
      </c>
      <c r="R228" s="23">
        <f t="shared" si="12"/>
        <v>109.47</v>
      </c>
      <c r="S228" s="10" t="s">
        <v>37</v>
      </c>
      <c r="T228" s="10" t="s">
        <v>38</v>
      </c>
      <c r="U228" s="10" t="s">
        <v>266</v>
      </c>
      <c r="V228" s="10" t="s">
        <v>266</v>
      </c>
      <c r="W228" s="10"/>
      <c r="X228" s="3"/>
      <c r="Y228" s="10" t="s">
        <v>40</v>
      </c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48"/>
    </row>
    <row r="229" s="5" customFormat="1" ht="95" customHeight="1" spans="1:43">
      <c r="A229" s="11">
        <v>224</v>
      </c>
      <c r="B229" s="10" t="s">
        <v>485</v>
      </c>
      <c r="C229" s="10" t="s">
        <v>42</v>
      </c>
      <c r="D229" s="3" t="s">
        <v>333</v>
      </c>
      <c r="E229" s="3" t="s">
        <v>285</v>
      </c>
      <c r="F229" s="32"/>
      <c r="G229" s="10" t="s">
        <v>502</v>
      </c>
      <c r="H229" s="3">
        <v>2020</v>
      </c>
      <c r="I229" s="26">
        <v>43983</v>
      </c>
      <c r="J229" s="24" t="s">
        <v>45</v>
      </c>
      <c r="K229" s="22">
        <f t="shared" si="10"/>
        <v>6.21</v>
      </c>
      <c r="L229" s="42">
        <v>4.11</v>
      </c>
      <c r="M229" s="23"/>
      <c r="N229" s="23">
        <v>1.24</v>
      </c>
      <c r="O229" s="23"/>
      <c r="P229" s="23">
        <v>0.86</v>
      </c>
      <c r="Q229" s="23">
        <f t="shared" si="11"/>
        <v>6.21</v>
      </c>
      <c r="R229" s="23">
        <f t="shared" si="12"/>
        <v>6.21</v>
      </c>
      <c r="S229" s="10" t="s">
        <v>37</v>
      </c>
      <c r="T229" s="10" t="s">
        <v>38</v>
      </c>
      <c r="U229" s="10" t="s">
        <v>287</v>
      </c>
      <c r="V229" s="10" t="s">
        <v>287</v>
      </c>
      <c r="W229" s="10"/>
      <c r="X229" s="3"/>
      <c r="Y229" s="10" t="s">
        <v>40</v>
      </c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48"/>
    </row>
    <row r="230" s="5" customFormat="1" ht="95" customHeight="1" spans="1:43">
      <c r="A230" s="11">
        <v>225</v>
      </c>
      <c r="B230" s="10" t="s">
        <v>485</v>
      </c>
      <c r="C230" s="10" t="s">
        <v>42</v>
      </c>
      <c r="D230" s="3" t="s">
        <v>333</v>
      </c>
      <c r="E230" s="3" t="s">
        <v>280</v>
      </c>
      <c r="F230" s="32"/>
      <c r="G230" s="10" t="s">
        <v>503</v>
      </c>
      <c r="H230" s="3">
        <v>2020</v>
      </c>
      <c r="I230" s="26">
        <v>43983</v>
      </c>
      <c r="J230" s="24" t="s">
        <v>45</v>
      </c>
      <c r="K230" s="22">
        <f t="shared" si="10"/>
        <v>28.89</v>
      </c>
      <c r="L230" s="42">
        <v>19.14</v>
      </c>
      <c r="M230" s="23"/>
      <c r="N230" s="23">
        <v>5.76</v>
      </c>
      <c r="O230" s="23"/>
      <c r="P230" s="23">
        <v>3.99</v>
      </c>
      <c r="Q230" s="23">
        <f t="shared" si="11"/>
        <v>28.89</v>
      </c>
      <c r="R230" s="23">
        <f t="shared" si="12"/>
        <v>28.89</v>
      </c>
      <c r="S230" s="10" t="s">
        <v>37</v>
      </c>
      <c r="T230" s="10" t="s">
        <v>38</v>
      </c>
      <c r="U230" s="10" t="s">
        <v>282</v>
      </c>
      <c r="V230" s="10" t="s">
        <v>282</v>
      </c>
      <c r="W230" s="10"/>
      <c r="X230" s="3"/>
      <c r="Y230" s="10" t="s">
        <v>40</v>
      </c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48"/>
    </row>
    <row r="231" s="5" customFormat="1" ht="95" customHeight="1" spans="1:43">
      <c r="A231" s="11">
        <v>226</v>
      </c>
      <c r="B231" s="10" t="s">
        <v>485</v>
      </c>
      <c r="C231" s="10" t="s">
        <v>42</v>
      </c>
      <c r="D231" s="3" t="s">
        <v>333</v>
      </c>
      <c r="E231" s="3" t="s">
        <v>289</v>
      </c>
      <c r="F231" s="32"/>
      <c r="G231" s="10" t="s">
        <v>504</v>
      </c>
      <c r="H231" s="3">
        <v>2020</v>
      </c>
      <c r="I231" s="26">
        <v>43983</v>
      </c>
      <c r="J231" s="24" t="s">
        <v>45</v>
      </c>
      <c r="K231" s="22">
        <f t="shared" si="10"/>
        <v>155.19</v>
      </c>
      <c r="L231" s="42">
        <v>102.83</v>
      </c>
      <c r="M231" s="23"/>
      <c r="N231" s="23">
        <v>30.92</v>
      </c>
      <c r="O231" s="23"/>
      <c r="P231" s="23">
        <v>21.44</v>
      </c>
      <c r="Q231" s="23">
        <f t="shared" si="11"/>
        <v>155.19</v>
      </c>
      <c r="R231" s="23">
        <f t="shared" si="12"/>
        <v>155.19</v>
      </c>
      <c r="S231" s="10" t="s">
        <v>37</v>
      </c>
      <c r="T231" s="10" t="s">
        <v>38</v>
      </c>
      <c r="U231" s="10" t="s">
        <v>291</v>
      </c>
      <c r="V231" s="10" t="s">
        <v>291</v>
      </c>
      <c r="W231" s="10"/>
      <c r="X231" s="3"/>
      <c r="Y231" s="10" t="s">
        <v>40</v>
      </c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48"/>
    </row>
    <row r="232" s="5" customFormat="1" ht="95" customHeight="1" spans="1:43">
      <c r="A232" s="11">
        <v>227</v>
      </c>
      <c r="B232" s="10" t="s">
        <v>485</v>
      </c>
      <c r="C232" s="10" t="s">
        <v>42</v>
      </c>
      <c r="D232" s="3" t="s">
        <v>333</v>
      </c>
      <c r="E232" s="3" t="s">
        <v>33</v>
      </c>
      <c r="F232" s="32"/>
      <c r="G232" s="10" t="s">
        <v>505</v>
      </c>
      <c r="H232" s="3">
        <v>2020</v>
      </c>
      <c r="I232" s="26">
        <v>43983</v>
      </c>
      <c r="J232" s="24" t="s">
        <v>45</v>
      </c>
      <c r="K232" s="22">
        <f t="shared" si="10"/>
        <v>70.82</v>
      </c>
      <c r="L232" s="42">
        <v>46.93</v>
      </c>
      <c r="M232" s="23"/>
      <c r="N232" s="23">
        <v>14.11</v>
      </c>
      <c r="O232" s="23"/>
      <c r="P232" s="23">
        <v>9.78</v>
      </c>
      <c r="Q232" s="23">
        <f t="shared" si="11"/>
        <v>70.82</v>
      </c>
      <c r="R232" s="23">
        <f t="shared" si="12"/>
        <v>70.82</v>
      </c>
      <c r="S232" s="10" t="s">
        <v>37</v>
      </c>
      <c r="T232" s="10" t="s">
        <v>38</v>
      </c>
      <c r="U232" s="10" t="s">
        <v>124</v>
      </c>
      <c r="V232" s="10" t="s">
        <v>124</v>
      </c>
      <c r="W232" s="10"/>
      <c r="X232" s="3"/>
      <c r="Y232" s="10" t="s">
        <v>40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48"/>
    </row>
    <row r="233" s="5" customFormat="1" ht="95" customHeight="1" spans="1:43">
      <c r="A233" s="11">
        <v>228</v>
      </c>
      <c r="B233" s="10" t="s">
        <v>485</v>
      </c>
      <c r="C233" s="10" t="s">
        <v>42</v>
      </c>
      <c r="D233" s="3" t="s">
        <v>333</v>
      </c>
      <c r="E233" s="3" t="s">
        <v>276</v>
      </c>
      <c r="F233" s="32"/>
      <c r="G233" s="10" t="s">
        <v>506</v>
      </c>
      <c r="H233" s="3">
        <v>2020</v>
      </c>
      <c r="I233" s="26">
        <v>43983</v>
      </c>
      <c r="J233" s="24" t="s">
        <v>45</v>
      </c>
      <c r="K233" s="22">
        <f t="shared" si="10"/>
        <v>75.23</v>
      </c>
      <c r="L233" s="42">
        <v>49.86</v>
      </c>
      <c r="M233" s="23"/>
      <c r="N233" s="23">
        <v>14.99</v>
      </c>
      <c r="O233" s="23"/>
      <c r="P233" s="23">
        <v>10.38</v>
      </c>
      <c r="Q233" s="23">
        <f t="shared" si="11"/>
        <v>75.23</v>
      </c>
      <c r="R233" s="23">
        <f t="shared" si="12"/>
        <v>75.23</v>
      </c>
      <c r="S233" s="10" t="s">
        <v>37</v>
      </c>
      <c r="T233" s="10" t="s">
        <v>38</v>
      </c>
      <c r="U233" s="10" t="s">
        <v>278</v>
      </c>
      <c r="V233" s="10" t="s">
        <v>278</v>
      </c>
      <c r="W233" s="10"/>
      <c r="X233" s="3"/>
      <c r="Y233" s="10" t="s">
        <v>40</v>
      </c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48"/>
    </row>
    <row r="234" s="5" customFormat="1" ht="95" customHeight="1" spans="1:43">
      <c r="A234" s="11">
        <v>229</v>
      </c>
      <c r="B234" s="10" t="s">
        <v>485</v>
      </c>
      <c r="C234" s="10" t="s">
        <v>42</v>
      </c>
      <c r="D234" s="3" t="s">
        <v>333</v>
      </c>
      <c r="E234" s="3" t="s">
        <v>273</v>
      </c>
      <c r="F234" s="32"/>
      <c r="G234" s="10" t="s">
        <v>507</v>
      </c>
      <c r="H234" s="3">
        <v>2020</v>
      </c>
      <c r="I234" s="26">
        <v>43983</v>
      </c>
      <c r="J234" s="24" t="s">
        <v>45</v>
      </c>
      <c r="K234" s="22">
        <f t="shared" si="10"/>
        <v>22.73</v>
      </c>
      <c r="L234" s="42">
        <v>15.06</v>
      </c>
      <c r="M234" s="23"/>
      <c r="N234" s="23">
        <v>4.53</v>
      </c>
      <c r="O234" s="23"/>
      <c r="P234" s="23">
        <v>3.14</v>
      </c>
      <c r="Q234" s="23">
        <f t="shared" si="11"/>
        <v>22.73</v>
      </c>
      <c r="R234" s="23">
        <f t="shared" si="12"/>
        <v>22.73</v>
      </c>
      <c r="S234" s="10" t="s">
        <v>37</v>
      </c>
      <c r="T234" s="10" t="s">
        <v>38</v>
      </c>
      <c r="U234" s="10" t="s">
        <v>275</v>
      </c>
      <c r="V234" s="10" t="s">
        <v>275</v>
      </c>
      <c r="W234" s="10"/>
      <c r="X234" s="3"/>
      <c r="Y234" s="10" t="s">
        <v>40</v>
      </c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48"/>
    </row>
    <row r="235" s="5" customFormat="1" ht="95" customHeight="1" spans="1:43">
      <c r="A235" s="11">
        <v>230</v>
      </c>
      <c r="B235" s="10" t="s">
        <v>508</v>
      </c>
      <c r="C235" s="10" t="s">
        <v>42</v>
      </c>
      <c r="D235" s="3" t="s">
        <v>333</v>
      </c>
      <c r="E235" s="39" t="s">
        <v>50</v>
      </c>
      <c r="F235" s="3"/>
      <c r="G235" s="10" t="s">
        <v>509</v>
      </c>
      <c r="H235" s="3">
        <v>2020</v>
      </c>
      <c r="I235" s="26">
        <v>43983</v>
      </c>
      <c r="J235" s="24" t="s">
        <v>45</v>
      </c>
      <c r="K235" s="22">
        <f t="shared" ref="K235:K273" si="13">P235+O235+L235+M235+N235</f>
        <v>560.08</v>
      </c>
      <c r="L235" s="42">
        <v>145.15</v>
      </c>
      <c r="M235" s="23">
        <v>185.49</v>
      </c>
      <c r="N235" s="23"/>
      <c r="O235" s="23">
        <v>139.12</v>
      </c>
      <c r="P235" s="23">
        <v>90.32</v>
      </c>
      <c r="Q235" s="23">
        <f t="shared" si="11"/>
        <v>560.08</v>
      </c>
      <c r="R235" s="23">
        <f t="shared" si="12"/>
        <v>560.08</v>
      </c>
      <c r="S235" s="10" t="s">
        <v>37</v>
      </c>
      <c r="T235" s="10" t="s">
        <v>38</v>
      </c>
      <c r="U235" s="39" t="s">
        <v>455</v>
      </c>
      <c r="V235" s="39" t="s">
        <v>455</v>
      </c>
      <c r="W235" s="10"/>
      <c r="X235" s="3"/>
      <c r="Y235" s="10" t="s">
        <v>40</v>
      </c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48"/>
    </row>
    <row r="236" s="5" customFormat="1" ht="95" customHeight="1" spans="1:43">
      <c r="A236" s="11">
        <v>231</v>
      </c>
      <c r="B236" s="10" t="s">
        <v>508</v>
      </c>
      <c r="C236" s="10" t="s">
        <v>42</v>
      </c>
      <c r="D236" s="3" t="s">
        <v>333</v>
      </c>
      <c r="E236" s="39" t="s">
        <v>238</v>
      </c>
      <c r="F236" s="3"/>
      <c r="G236" s="10" t="s">
        <v>510</v>
      </c>
      <c r="H236" s="3">
        <v>2020</v>
      </c>
      <c r="I236" s="26">
        <v>43983</v>
      </c>
      <c r="J236" s="24" t="s">
        <v>45</v>
      </c>
      <c r="K236" s="22">
        <f t="shared" si="13"/>
        <v>71.19</v>
      </c>
      <c r="L236" s="42">
        <v>18.45</v>
      </c>
      <c r="M236" s="23">
        <v>23.58</v>
      </c>
      <c r="N236" s="23"/>
      <c r="O236" s="23">
        <v>17.68</v>
      </c>
      <c r="P236" s="23">
        <v>11.48</v>
      </c>
      <c r="Q236" s="23">
        <f t="shared" si="11"/>
        <v>71.19</v>
      </c>
      <c r="R236" s="23">
        <f t="shared" si="12"/>
        <v>71.19</v>
      </c>
      <c r="S236" s="10" t="s">
        <v>37</v>
      </c>
      <c r="T236" s="10" t="s">
        <v>38</v>
      </c>
      <c r="U236" s="39" t="s">
        <v>240</v>
      </c>
      <c r="V236" s="39" t="s">
        <v>240</v>
      </c>
      <c r="W236" s="10"/>
      <c r="X236" s="3"/>
      <c r="Y236" s="10" t="s">
        <v>40</v>
      </c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48"/>
    </row>
    <row r="237" s="5" customFormat="1" ht="95" customHeight="1" spans="1:43">
      <c r="A237" s="11">
        <v>232</v>
      </c>
      <c r="B237" s="10" t="s">
        <v>508</v>
      </c>
      <c r="C237" s="10" t="s">
        <v>42</v>
      </c>
      <c r="D237" s="3" t="s">
        <v>333</v>
      </c>
      <c r="E237" s="39" t="s">
        <v>264</v>
      </c>
      <c r="F237" s="3"/>
      <c r="G237" s="10" t="s">
        <v>511</v>
      </c>
      <c r="H237" s="3">
        <v>2020</v>
      </c>
      <c r="I237" s="26">
        <v>43983</v>
      </c>
      <c r="J237" s="24" t="s">
        <v>45</v>
      </c>
      <c r="K237" s="22">
        <f t="shared" si="13"/>
        <v>98.77</v>
      </c>
      <c r="L237" s="42">
        <v>25.6</v>
      </c>
      <c r="M237" s="23">
        <v>32.71</v>
      </c>
      <c r="N237" s="23"/>
      <c r="O237" s="23">
        <v>24.53</v>
      </c>
      <c r="P237" s="23">
        <v>15.93</v>
      </c>
      <c r="Q237" s="23">
        <f t="shared" si="11"/>
        <v>98.77</v>
      </c>
      <c r="R237" s="23">
        <f t="shared" si="12"/>
        <v>98.77</v>
      </c>
      <c r="S237" s="10" t="s">
        <v>37</v>
      </c>
      <c r="T237" s="10" t="s">
        <v>38</v>
      </c>
      <c r="U237" s="39" t="s">
        <v>266</v>
      </c>
      <c r="V237" s="39" t="s">
        <v>266</v>
      </c>
      <c r="W237" s="10"/>
      <c r="X237" s="3"/>
      <c r="Y237" s="10" t="s">
        <v>40</v>
      </c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48"/>
    </row>
    <row r="238" s="5" customFormat="1" ht="95" customHeight="1" spans="1:43">
      <c r="A238" s="11">
        <v>233</v>
      </c>
      <c r="B238" s="10" t="s">
        <v>508</v>
      </c>
      <c r="C238" s="10" t="s">
        <v>42</v>
      </c>
      <c r="D238" s="3" t="s">
        <v>333</v>
      </c>
      <c r="E238" s="39" t="s">
        <v>512</v>
      </c>
      <c r="F238" s="3"/>
      <c r="G238" s="10" t="s">
        <v>513</v>
      </c>
      <c r="H238" s="3">
        <v>2020</v>
      </c>
      <c r="I238" s="26">
        <v>43983</v>
      </c>
      <c r="J238" s="24" t="s">
        <v>45</v>
      </c>
      <c r="K238" s="22">
        <f t="shared" si="13"/>
        <v>328.76</v>
      </c>
      <c r="L238" s="42">
        <v>85.2</v>
      </c>
      <c r="M238" s="23">
        <v>108.88</v>
      </c>
      <c r="N238" s="23"/>
      <c r="O238" s="23">
        <v>81.66</v>
      </c>
      <c r="P238" s="23">
        <v>53.02</v>
      </c>
      <c r="Q238" s="23">
        <f t="shared" si="11"/>
        <v>328.76</v>
      </c>
      <c r="R238" s="23">
        <f t="shared" si="12"/>
        <v>328.76</v>
      </c>
      <c r="S238" s="10" t="s">
        <v>37</v>
      </c>
      <c r="T238" s="10" t="s">
        <v>38</v>
      </c>
      <c r="U238" s="39" t="s">
        <v>514</v>
      </c>
      <c r="V238" s="39" t="s">
        <v>514</v>
      </c>
      <c r="W238" s="10"/>
      <c r="X238" s="3"/>
      <c r="Y238" s="10" t="s">
        <v>40</v>
      </c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48"/>
    </row>
    <row r="239" s="5" customFormat="1" ht="95" customHeight="1" spans="1:43">
      <c r="A239" s="11">
        <v>234</v>
      </c>
      <c r="B239" s="10" t="s">
        <v>508</v>
      </c>
      <c r="C239" s="10" t="s">
        <v>42</v>
      </c>
      <c r="D239" s="3" t="s">
        <v>333</v>
      </c>
      <c r="E239" s="39" t="s">
        <v>258</v>
      </c>
      <c r="F239" s="3"/>
      <c r="G239" s="10" t="s">
        <v>515</v>
      </c>
      <c r="H239" s="3">
        <v>2020</v>
      </c>
      <c r="I239" s="26">
        <v>43983</v>
      </c>
      <c r="J239" s="24" t="s">
        <v>45</v>
      </c>
      <c r="K239" s="22">
        <f t="shared" si="13"/>
        <v>182.67</v>
      </c>
      <c r="L239" s="42">
        <v>47.34</v>
      </c>
      <c r="M239" s="23">
        <v>60.5</v>
      </c>
      <c r="N239" s="23"/>
      <c r="O239" s="23">
        <v>45.37</v>
      </c>
      <c r="P239" s="23">
        <v>29.46</v>
      </c>
      <c r="Q239" s="23">
        <f t="shared" si="11"/>
        <v>182.67</v>
      </c>
      <c r="R239" s="23">
        <f t="shared" si="12"/>
        <v>182.67</v>
      </c>
      <c r="S239" s="10" t="s">
        <v>37</v>
      </c>
      <c r="T239" s="10" t="s">
        <v>38</v>
      </c>
      <c r="U239" s="39" t="s">
        <v>260</v>
      </c>
      <c r="V239" s="39" t="s">
        <v>260</v>
      </c>
      <c r="W239" s="10"/>
      <c r="X239" s="3"/>
      <c r="Y239" s="10" t="s">
        <v>40</v>
      </c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48"/>
    </row>
    <row r="240" s="5" customFormat="1" ht="95" customHeight="1" spans="1:43">
      <c r="A240" s="11">
        <v>235</v>
      </c>
      <c r="B240" s="10" t="s">
        <v>508</v>
      </c>
      <c r="C240" s="10" t="s">
        <v>42</v>
      </c>
      <c r="D240" s="3" t="s">
        <v>333</v>
      </c>
      <c r="E240" s="39" t="s">
        <v>57</v>
      </c>
      <c r="F240" s="3"/>
      <c r="G240" s="10" t="s">
        <v>516</v>
      </c>
      <c r="H240" s="3">
        <v>2020</v>
      </c>
      <c r="I240" s="26">
        <v>43983</v>
      </c>
      <c r="J240" s="24" t="s">
        <v>45</v>
      </c>
      <c r="K240" s="22">
        <f t="shared" si="13"/>
        <v>110.88</v>
      </c>
      <c r="L240" s="42">
        <v>28.74</v>
      </c>
      <c r="M240" s="23">
        <v>36.72</v>
      </c>
      <c r="N240" s="23"/>
      <c r="O240" s="23">
        <v>27.54</v>
      </c>
      <c r="P240" s="23">
        <v>17.88</v>
      </c>
      <c r="Q240" s="23">
        <f t="shared" si="11"/>
        <v>110.88</v>
      </c>
      <c r="R240" s="23">
        <f t="shared" si="12"/>
        <v>110.88</v>
      </c>
      <c r="S240" s="10" t="s">
        <v>37</v>
      </c>
      <c r="T240" s="10" t="s">
        <v>38</v>
      </c>
      <c r="U240" s="39" t="s">
        <v>517</v>
      </c>
      <c r="V240" s="39" t="s">
        <v>517</v>
      </c>
      <c r="W240" s="10"/>
      <c r="X240" s="3"/>
      <c r="Y240" s="10" t="s">
        <v>40</v>
      </c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48"/>
    </row>
    <row r="241" s="5" customFormat="1" ht="95" customHeight="1" spans="1:43">
      <c r="A241" s="11">
        <v>236</v>
      </c>
      <c r="B241" s="10" t="s">
        <v>508</v>
      </c>
      <c r="C241" s="10" t="s">
        <v>42</v>
      </c>
      <c r="D241" s="3" t="s">
        <v>333</v>
      </c>
      <c r="E241" s="39" t="s">
        <v>289</v>
      </c>
      <c r="F241" s="3"/>
      <c r="G241" s="10" t="s">
        <v>518</v>
      </c>
      <c r="H241" s="3">
        <v>2020</v>
      </c>
      <c r="I241" s="26">
        <v>43983</v>
      </c>
      <c r="J241" s="24" t="s">
        <v>45</v>
      </c>
      <c r="K241" s="22">
        <f t="shared" si="13"/>
        <v>106.07</v>
      </c>
      <c r="L241" s="42">
        <v>27.49</v>
      </c>
      <c r="M241" s="23">
        <v>35.13</v>
      </c>
      <c r="N241" s="23"/>
      <c r="O241" s="23">
        <v>26.35</v>
      </c>
      <c r="P241" s="23">
        <v>17.1</v>
      </c>
      <c r="Q241" s="23">
        <f t="shared" si="11"/>
        <v>106.07</v>
      </c>
      <c r="R241" s="23">
        <f t="shared" si="12"/>
        <v>106.07</v>
      </c>
      <c r="S241" s="10" t="s">
        <v>37</v>
      </c>
      <c r="T241" s="10" t="s">
        <v>38</v>
      </c>
      <c r="U241" s="39" t="s">
        <v>291</v>
      </c>
      <c r="V241" s="39" t="s">
        <v>291</v>
      </c>
      <c r="W241" s="10"/>
      <c r="X241" s="3"/>
      <c r="Y241" s="10" t="s">
        <v>40</v>
      </c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48"/>
    </row>
    <row r="242" s="5" customFormat="1" ht="95" customHeight="1" spans="1:43">
      <c r="A242" s="11">
        <v>237</v>
      </c>
      <c r="B242" s="10" t="s">
        <v>508</v>
      </c>
      <c r="C242" s="10" t="s">
        <v>42</v>
      </c>
      <c r="D242" s="3" t="s">
        <v>333</v>
      </c>
      <c r="E242" s="39" t="s">
        <v>285</v>
      </c>
      <c r="F242" s="3"/>
      <c r="G242" s="10" t="s">
        <v>519</v>
      </c>
      <c r="H242" s="3">
        <v>2020</v>
      </c>
      <c r="I242" s="26">
        <v>43983</v>
      </c>
      <c r="J242" s="24" t="s">
        <v>45</v>
      </c>
      <c r="K242" s="22">
        <f t="shared" si="13"/>
        <v>97.47</v>
      </c>
      <c r="L242" s="42">
        <v>25.26</v>
      </c>
      <c r="M242" s="23">
        <v>32.28</v>
      </c>
      <c r="N242" s="23"/>
      <c r="O242" s="23">
        <v>24.21</v>
      </c>
      <c r="P242" s="23">
        <v>15.72</v>
      </c>
      <c r="Q242" s="23">
        <f t="shared" si="11"/>
        <v>97.47</v>
      </c>
      <c r="R242" s="23">
        <f t="shared" si="12"/>
        <v>97.47</v>
      </c>
      <c r="S242" s="10" t="s">
        <v>37</v>
      </c>
      <c r="T242" s="10" t="s">
        <v>38</v>
      </c>
      <c r="U242" s="39" t="s">
        <v>287</v>
      </c>
      <c r="V242" s="39" t="s">
        <v>287</v>
      </c>
      <c r="W242" s="10"/>
      <c r="X242" s="3"/>
      <c r="Y242" s="10" t="s">
        <v>40</v>
      </c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48"/>
    </row>
    <row r="243" s="5" customFormat="1" ht="136" customHeight="1" spans="1:43">
      <c r="A243" s="11">
        <v>238</v>
      </c>
      <c r="B243" s="10" t="s">
        <v>508</v>
      </c>
      <c r="C243" s="10" t="s">
        <v>42</v>
      </c>
      <c r="D243" s="3" t="s">
        <v>333</v>
      </c>
      <c r="E243" s="39" t="s">
        <v>273</v>
      </c>
      <c r="F243" s="3"/>
      <c r="G243" s="10" t="s">
        <v>520</v>
      </c>
      <c r="H243" s="3">
        <v>2020</v>
      </c>
      <c r="I243" s="26">
        <v>43983</v>
      </c>
      <c r="J243" s="24" t="s">
        <v>45</v>
      </c>
      <c r="K243" s="22">
        <f t="shared" si="13"/>
        <v>20.63</v>
      </c>
      <c r="L243" s="42">
        <v>5.35</v>
      </c>
      <c r="M243" s="23">
        <v>6.83</v>
      </c>
      <c r="N243" s="23"/>
      <c r="O243" s="23">
        <v>5.12</v>
      </c>
      <c r="P243" s="23">
        <v>3.33</v>
      </c>
      <c r="Q243" s="23">
        <f t="shared" si="11"/>
        <v>20.63</v>
      </c>
      <c r="R243" s="23">
        <f t="shared" si="12"/>
        <v>20.63</v>
      </c>
      <c r="S243" s="10" t="s">
        <v>37</v>
      </c>
      <c r="T243" s="10" t="s">
        <v>38</v>
      </c>
      <c r="U243" s="39" t="s">
        <v>275</v>
      </c>
      <c r="V243" s="39" t="s">
        <v>275</v>
      </c>
      <c r="W243" s="10"/>
      <c r="X243" s="3"/>
      <c r="Y243" s="10" t="s">
        <v>40</v>
      </c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48"/>
    </row>
    <row r="244" s="5" customFormat="1" ht="50" customHeight="1" spans="1:43">
      <c r="A244" s="11">
        <v>239</v>
      </c>
      <c r="B244" s="10" t="s">
        <v>508</v>
      </c>
      <c r="C244" s="10" t="s">
        <v>42</v>
      </c>
      <c r="D244" s="3" t="s">
        <v>333</v>
      </c>
      <c r="E244" s="39" t="s">
        <v>33</v>
      </c>
      <c r="F244" s="3"/>
      <c r="G244" s="10" t="s">
        <v>521</v>
      </c>
      <c r="H244" s="3">
        <v>2020</v>
      </c>
      <c r="I244" s="26">
        <v>43983</v>
      </c>
      <c r="J244" s="24" t="s">
        <v>45</v>
      </c>
      <c r="K244" s="22">
        <f t="shared" si="13"/>
        <v>5.28</v>
      </c>
      <c r="L244" s="42">
        <v>1.37</v>
      </c>
      <c r="M244" s="23">
        <v>1.75</v>
      </c>
      <c r="N244" s="23"/>
      <c r="O244" s="23">
        <v>1.31</v>
      </c>
      <c r="P244" s="23">
        <v>0.85</v>
      </c>
      <c r="Q244" s="23">
        <f t="shared" si="11"/>
        <v>5.28</v>
      </c>
      <c r="R244" s="23">
        <f t="shared" si="12"/>
        <v>5.28</v>
      </c>
      <c r="S244" s="10" t="s">
        <v>37</v>
      </c>
      <c r="T244" s="10" t="s">
        <v>38</v>
      </c>
      <c r="U244" s="39" t="s">
        <v>124</v>
      </c>
      <c r="V244" s="39" t="s">
        <v>124</v>
      </c>
      <c r="W244" s="10"/>
      <c r="X244" s="3"/>
      <c r="Y244" s="10" t="s">
        <v>40</v>
      </c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48"/>
    </row>
    <row r="245" s="6" customFormat="1" ht="50" customHeight="1" spans="1:42">
      <c r="A245" s="11">
        <v>240</v>
      </c>
      <c r="B245" s="10" t="s">
        <v>508</v>
      </c>
      <c r="C245" s="10" t="s">
        <v>42</v>
      </c>
      <c r="D245" s="3" t="s">
        <v>333</v>
      </c>
      <c r="E245" s="39" t="s">
        <v>522</v>
      </c>
      <c r="F245" s="3"/>
      <c r="G245" s="10" t="s">
        <v>523</v>
      </c>
      <c r="H245" s="3">
        <v>2020</v>
      </c>
      <c r="I245" s="26">
        <v>43983</v>
      </c>
      <c r="J245" s="24" t="s">
        <v>45</v>
      </c>
      <c r="K245" s="22">
        <f t="shared" si="13"/>
        <v>56.01</v>
      </c>
      <c r="L245" s="42">
        <v>14.52</v>
      </c>
      <c r="M245" s="23">
        <v>18.55</v>
      </c>
      <c r="N245" s="23"/>
      <c r="O245" s="23">
        <v>13.91</v>
      </c>
      <c r="P245" s="23">
        <v>9.03</v>
      </c>
      <c r="Q245" s="23">
        <f t="shared" si="11"/>
        <v>56.01</v>
      </c>
      <c r="R245" s="23">
        <f t="shared" si="12"/>
        <v>56.01</v>
      </c>
      <c r="S245" s="10" t="s">
        <v>37</v>
      </c>
      <c r="T245" s="10" t="s">
        <v>38</v>
      </c>
      <c r="U245" s="39" t="s">
        <v>278</v>
      </c>
      <c r="V245" s="39" t="s">
        <v>278</v>
      </c>
      <c r="W245" s="3"/>
      <c r="X245" s="10"/>
      <c r="Y245" s="10" t="s">
        <v>40</v>
      </c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="6" customFormat="1" ht="50" customHeight="1" spans="1:42">
      <c r="A246" s="11">
        <v>241</v>
      </c>
      <c r="B246" s="10" t="s">
        <v>508</v>
      </c>
      <c r="C246" s="10" t="s">
        <v>42</v>
      </c>
      <c r="D246" s="3" t="s">
        <v>333</v>
      </c>
      <c r="E246" s="39" t="s">
        <v>270</v>
      </c>
      <c r="F246" s="3"/>
      <c r="G246" s="10" t="s">
        <v>524</v>
      </c>
      <c r="H246" s="3">
        <v>2020</v>
      </c>
      <c r="I246" s="26">
        <v>43983</v>
      </c>
      <c r="J246" s="24" t="s">
        <v>45</v>
      </c>
      <c r="K246" s="22">
        <f t="shared" si="13"/>
        <v>50.75</v>
      </c>
      <c r="L246" s="42">
        <v>13.15</v>
      </c>
      <c r="M246" s="23">
        <v>16.81</v>
      </c>
      <c r="N246" s="23"/>
      <c r="O246" s="23">
        <v>12.61</v>
      </c>
      <c r="P246" s="23">
        <v>8.18</v>
      </c>
      <c r="Q246" s="23">
        <f t="shared" si="11"/>
        <v>50.75</v>
      </c>
      <c r="R246" s="23">
        <f t="shared" si="12"/>
        <v>50.75</v>
      </c>
      <c r="S246" s="10" t="s">
        <v>37</v>
      </c>
      <c r="T246" s="10" t="s">
        <v>38</v>
      </c>
      <c r="U246" s="39" t="s">
        <v>154</v>
      </c>
      <c r="V246" s="39" t="s">
        <v>154</v>
      </c>
      <c r="W246" s="3"/>
      <c r="X246" s="10"/>
      <c r="Y246" s="10" t="s">
        <v>40</v>
      </c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="6" customFormat="1" ht="50" customHeight="1" spans="1:42">
      <c r="A247" s="11">
        <v>242</v>
      </c>
      <c r="B247" s="10" t="s">
        <v>508</v>
      </c>
      <c r="C247" s="10" t="s">
        <v>42</v>
      </c>
      <c r="D247" s="3" t="s">
        <v>333</v>
      </c>
      <c r="E247" s="39" t="s">
        <v>253</v>
      </c>
      <c r="F247" s="3"/>
      <c r="G247" s="10" t="s">
        <v>525</v>
      </c>
      <c r="H247" s="3">
        <v>2020</v>
      </c>
      <c r="I247" s="26">
        <v>43983</v>
      </c>
      <c r="J247" s="24" t="s">
        <v>45</v>
      </c>
      <c r="K247" s="22">
        <f t="shared" si="13"/>
        <v>227.35</v>
      </c>
      <c r="L247" s="42">
        <v>58.92</v>
      </c>
      <c r="M247" s="23">
        <v>75.3</v>
      </c>
      <c r="N247" s="23"/>
      <c r="O247" s="23">
        <v>56.47</v>
      </c>
      <c r="P247" s="23">
        <v>36.66</v>
      </c>
      <c r="Q247" s="23">
        <f t="shared" si="11"/>
        <v>227.35</v>
      </c>
      <c r="R247" s="23">
        <f t="shared" si="12"/>
        <v>227.35</v>
      </c>
      <c r="S247" s="10" t="s">
        <v>37</v>
      </c>
      <c r="T247" s="10" t="s">
        <v>38</v>
      </c>
      <c r="U247" s="39" t="s">
        <v>255</v>
      </c>
      <c r="V247" s="39" t="s">
        <v>255</v>
      </c>
      <c r="W247" s="3"/>
      <c r="X247" s="10"/>
      <c r="Y247" s="10" t="s">
        <v>40</v>
      </c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="6" customFormat="1" ht="50" customHeight="1" spans="1:42">
      <c r="A248" s="11">
        <v>243</v>
      </c>
      <c r="B248" s="10" t="s">
        <v>508</v>
      </c>
      <c r="C248" s="10" t="s">
        <v>42</v>
      </c>
      <c r="D248" s="3" t="s">
        <v>333</v>
      </c>
      <c r="E248" s="39" t="s">
        <v>283</v>
      </c>
      <c r="F248" s="3"/>
      <c r="G248" s="10" t="s">
        <v>526</v>
      </c>
      <c r="H248" s="3">
        <v>2020</v>
      </c>
      <c r="I248" s="26">
        <v>43983</v>
      </c>
      <c r="J248" s="24" t="s">
        <v>45</v>
      </c>
      <c r="K248" s="22">
        <f t="shared" si="13"/>
        <v>39.8</v>
      </c>
      <c r="L248" s="42">
        <v>10.31</v>
      </c>
      <c r="M248" s="23">
        <v>13.18</v>
      </c>
      <c r="N248" s="23"/>
      <c r="O248" s="23">
        <v>9.89</v>
      </c>
      <c r="P248" s="23">
        <v>6.42</v>
      </c>
      <c r="Q248" s="23">
        <f t="shared" si="11"/>
        <v>39.8</v>
      </c>
      <c r="R248" s="23">
        <f t="shared" si="12"/>
        <v>39.8</v>
      </c>
      <c r="S248" s="10" t="s">
        <v>37</v>
      </c>
      <c r="T248" s="10" t="s">
        <v>38</v>
      </c>
      <c r="U248" s="39" t="s">
        <v>129</v>
      </c>
      <c r="V248" s="39" t="s">
        <v>129</v>
      </c>
      <c r="W248" s="3"/>
      <c r="X248" s="10"/>
      <c r="Y248" s="10" t="s">
        <v>40</v>
      </c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="6" customFormat="1" ht="50" customHeight="1" spans="1:42">
      <c r="A249" s="11">
        <v>244</v>
      </c>
      <c r="B249" s="10" t="s">
        <v>508</v>
      </c>
      <c r="C249" s="10" t="s">
        <v>42</v>
      </c>
      <c r="D249" s="3" t="s">
        <v>333</v>
      </c>
      <c r="E249" s="39" t="s">
        <v>57</v>
      </c>
      <c r="F249" s="3"/>
      <c r="G249" s="10" t="s">
        <v>527</v>
      </c>
      <c r="H249" s="3">
        <v>2020</v>
      </c>
      <c r="I249" s="26">
        <v>43983</v>
      </c>
      <c r="J249" s="24" t="s">
        <v>45</v>
      </c>
      <c r="K249" s="22">
        <f t="shared" si="13"/>
        <v>83.67</v>
      </c>
      <c r="L249" s="42">
        <v>21.68</v>
      </c>
      <c r="M249" s="23">
        <v>27.71</v>
      </c>
      <c r="N249" s="23"/>
      <c r="O249" s="23">
        <v>20.79</v>
      </c>
      <c r="P249" s="23">
        <v>13.49</v>
      </c>
      <c r="Q249" s="23">
        <f t="shared" si="11"/>
        <v>83.67</v>
      </c>
      <c r="R249" s="23">
        <f t="shared" si="12"/>
        <v>83.67</v>
      </c>
      <c r="S249" s="10" t="s">
        <v>37</v>
      </c>
      <c r="T249" s="10" t="s">
        <v>38</v>
      </c>
      <c r="U249" s="39" t="s">
        <v>269</v>
      </c>
      <c r="V249" s="39" t="s">
        <v>269</v>
      </c>
      <c r="W249" s="3"/>
      <c r="X249" s="10"/>
      <c r="Y249" s="10" t="s">
        <v>40</v>
      </c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="6" customFormat="1" ht="50" customHeight="1" spans="1:42">
      <c r="A250" s="11">
        <v>245</v>
      </c>
      <c r="B250" s="10" t="s">
        <v>508</v>
      </c>
      <c r="C250" s="10" t="s">
        <v>42</v>
      </c>
      <c r="D250" s="3" t="s">
        <v>333</v>
      </c>
      <c r="E250" s="39" t="s">
        <v>280</v>
      </c>
      <c r="F250" s="3"/>
      <c r="G250" s="10" t="s">
        <v>528</v>
      </c>
      <c r="H250" s="3">
        <v>2020</v>
      </c>
      <c r="I250" s="26">
        <v>43983</v>
      </c>
      <c r="J250" s="24" t="s">
        <v>45</v>
      </c>
      <c r="K250" s="22">
        <f t="shared" si="13"/>
        <v>34.9</v>
      </c>
      <c r="L250" s="42">
        <v>9.04</v>
      </c>
      <c r="M250" s="23">
        <v>11.56</v>
      </c>
      <c r="N250" s="23"/>
      <c r="O250" s="23">
        <v>8.67</v>
      </c>
      <c r="P250" s="23">
        <v>5.63</v>
      </c>
      <c r="Q250" s="23">
        <f t="shared" si="11"/>
        <v>34.9</v>
      </c>
      <c r="R250" s="23">
        <f t="shared" si="12"/>
        <v>34.9</v>
      </c>
      <c r="S250" s="10" t="s">
        <v>37</v>
      </c>
      <c r="T250" s="10" t="s">
        <v>38</v>
      </c>
      <c r="U250" s="39" t="s">
        <v>282</v>
      </c>
      <c r="V250" s="39" t="s">
        <v>282</v>
      </c>
      <c r="W250" s="3"/>
      <c r="X250" s="10"/>
      <c r="Y250" s="10" t="s">
        <v>40</v>
      </c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="6" customFormat="1" ht="50" customHeight="1" spans="1:42">
      <c r="A251" s="11">
        <v>246</v>
      </c>
      <c r="B251" s="10" t="s">
        <v>508</v>
      </c>
      <c r="C251" s="10" t="s">
        <v>42</v>
      </c>
      <c r="D251" s="3" t="s">
        <v>333</v>
      </c>
      <c r="E251" s="39" t="s">
        <v>201</v>
      </c>
      <c r="F251" s="3"/>
      <c r="G251" s="10" t="s">
        <v>529</v>
      </c>
      <c r="H251" s="3">
        <v>2020</v>
      </c>
      <c r="I251" s="26">
        <v>43983</v>
      </c>
      <c r="J251" s="24" t="s">
        <v>45</v>
      </c>
      <c r="K251" s="22">
        <f t="shared" si="13"/>
        <v>105.49</v>
      </c>
      <c r="L251" s="42">
        <v>27.33</v>
      </c>
      <c r="M251" s="23">
        <v>34.94</v>
      </c>
      <c r="N251" s="23"/>
      <c r="O251" s="23">
        <v>26.21</v>
      </c>
      <c r="P251" s="23">
        <v>17.01</v>
      </c>
      <c r="Q251" s="23">
        <f t="shared" si="11"/>
        <v>105.49</v>
      </c>
      <c r="R251" s="23">
        <f t="shared" si="12"/>
        <v>105.49</v>
      </c>
      <c r="S251" s="10" t="s">
        <v>37</v>
      </c>
      <c r="T251" s="10" t="s">
        <v>38</v>
      </c>
      <c r="U251" s="39" t="s">
        <v>203</v>
      </c>
      <c r="V251" s="39" t="s">
        <v>203</v>
      </c>
      <c r="W251" s="3"/>
      <c r="X251" s="10"/>
      <c r="Y251" s="10" t="s">
        <v>40</v>
      </c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="6" customFormat="1" ht="50" customHeight="1" spans="1:42">
      <c r="A252" s="11">
        <v>247</v>
      </c>
      <c r="B252" s="10" t="s">
        <v>508</v>
      </c>
      <c r="C252" s="10" t="s">
        <v>42</v>
      </c>
      <c r="D252" s="3" t="s">
        <v>333</v>
      </c>
      <c r="E252" s="39" t="s">
        <v>53</v>
      </c>
      <c r="F252" s="3"/>
      <c r="G252" s="10" t="s">
        <v>530</v>
      </c>
      <c r="H252" s="3">
        <v>2020</v>
      </c>
      <c r="I252" s="26">
        <v>43983</v>
      </c>
      <c r="J252" s="24" t="s">
        <v>45</v>
      </c>
      <c r="K252" s="22">
        <f t="shared" si="13"/>
        <v>235.76</v>
      </c>
      <c r="L252" s="42">
        <v>61.1</v>
      </c>
      <c r="M252" s="23">
        <v>78.08</v>
      </c>
      <c r="N252" s="23"/>
      <c r="O252" s="23">
        <v>58.56</v>
      </c>
      <c r="P252" s="23">
        <v>38.02</v>
      </c>
      <c r="Q252" s="23">
        <f t="shared" si="11"/>
        <v>235.76</v>
      </c>
      <c r="R252" s="23">
        <f t="shared" si="12"/>
        <v>235.76</v>
      </c>
      <c r="S252" s="10" t="s">
        <v>37</v>
      </c>
      <c r="T252" s="10" t="s">
        <v>38</v>
      </c>
      <c r="U252" s="39" t="s">
        <v>55</v>
      </c>
      <c r="V252" s="39" t="s">
        <v>55</v>
      </c>
      <c r="W252" s="3"/>
      <c r="X252" s="10"/>
      <c r="Y252" s="10" t="s">
        <v>40</v>
      </c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="6" customFormat="1" ht="50" customHeight="1" spans="1:42">
      <c r="A253" s="11">
        <v>248</v>
      </c>
      <c r="B253" s="10" t="s">
        <v>531</v>
      </c>
      <c r="C253" s="10" t="s">
        <v>92</v>
      </c>
      <c r="D253" s="3" t="s">
        <v>333</v>
      </c>
      <c r="E253" s="10" t="s">
        <v>392</v>
      </c>
      <c r="F253" s="3" t="s">
        <v>392</v>
      </c>
      <c r="G253" s="10" t="s">
        <v>532</v>
      </c>
      <c r="H253" s="3">
        <v>2020</v>
      </c>
      <c r="I253" s="26">
        <v>44105</v>
      </c>
      <c r="J253" s="24" t="s">
        <v>45</v>
      </c>
      <c r="K253" s="22">
        <f t="shared" si="13"/>
        <v>18.11</v>
      </c>
      <c r="L253" s="23"/>
      <c r="M253" s="23">
        <v>18.11</v>
      </c>
      <c r="N253" s="23"/>
      <c r="O253" s="23"/>
      <c r="P253" s="23"/>
      <c r="Q253" s="23">
        <f t="shared" si="11"/>
        <v>18.11</v>
      </c>
      <c r="R253" s="23">
        <f t="shared" si="12"/>
        <v>18.11</v>
      </c>
      <c r="S253" s="10" t="s">
        <v>37</v>
      </c>
      <c r="T253" s="10" t="s">
        <v>38</v>
      </c>
      <c r="U253" s="10" t="s">
        <v>92</v>
      </c>
      <c r="V253" s="10" t="s">
        <v>92</v>
      </c>
      <c r="W253" s="3"/>
      <c r="X253" s="10"/>
      <c r="Y253" s="10" t="s">
        <v>40</v>
      </c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="6" customFormat="1" ht="50" customHeight="1" spans="1:42">
      <c r="A254" s="11">
        <v>249</v>
      </c>
      <c r="B254" s="10" t="s">
        <v>533</v>
      </c>
      <c r="C254" s="10" t="s">
        <v>483</v>
      </c>
      <c r="D254" s="10" t="s">
        <v>333</v>
      </c>
      <c r="E254" s="10" t="s">
        <v>392</v>
      </c>
      <c r="F254" s="3" t="s">
        <v>392</v>
      </c>
      <c r="G254" s="10" t="s">
        <v>534</v>
      </c>
      <c r="H254" s="3">
        <v>2020</v>
      </c>
      <c r="I254" s="26">
        <v>44105</v>
      </c>
      <c r="J254" s="24" t="s">
        <v>45</v>
      </c>
      <c r="K254" s="22">
        <f t="shared" si="13"/>
        <v>66.54</v>
      </c>
      <c r="L254" s="23"/>
      <c r="M254" s="23">
        <v>66.54</v>
      </c>
      <c r="N254" s="23"/>
      <c r="O254" s="23"/>
      <c r="P254" s="23"/>
      <c r="Q254" s="23">
        <f t="shared" si="11"/>
        <v>66.54</v>
      </c>
      <c r="R254" s="23">
        <f t="shared" si="12"/>
        <v>66.54</v>
      </c>
      <c r="S254" s="10" t="s">
        <v>37</v>
      </c>
      <c r="T254" s="10" t="s">
        <v>38</v>
      </c>
      <c r="U254" s="10" t="s">
        <v>483</v>
      </c>
      <c r="V254" s="10" t="s">
        <v>483</v>
      </c>
      <c r="W254" s="3"/>
      <c r="X254" s="10"/>
      <c r="Y254" s="10" t="s">
        <v>40</v>
      </c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="6" customFormat="1" ht="50" customHeight="1" spans="1:42">
      <c r="A255" s="11">
        <v>250</v>
      </c>
      <c r="B255" s="10" t="s">
        <v>535</v>
      </c>
      <c r="C255" s="10" t="s">
        <v>42</v>
      </c>
      <c r="D255" s="10" t="s">
        <v>32</v>
      </c>
      <c r="E255" s="10" t="s">
        <v>50</v>
      </c>
      <c r="F255" s="10"/>
      <c r="G255" s="10" t="s">
        <v>536</v>
      </c>
      <c r="H255" s="10">
        <v>2020</v>
      </c>
      <c r="I255" s="20">
        <v>44044</v>
      </c>
      <c r="J255" s="24" t="s">
        <v>45</v>
      </c>
      <c r="K255" s="22">
        <f t="shared" si="13"/>
        <v>257.51</v>
      </c>
      <c r="L255" s="28"/>
      <c r="M255" s="23"/>
      <c r="N255" s="23"/>
      <c r="O255" s="23"/>
      <c r="P255" s="23">
        <v>257.51</v>
      </c>
      <c r="Q255" s="23">
        <f t="shared" si="11"/>
        <v>257.51</v>
      </c>
      <c r="R255" s="23">
        <f t="shared" si="12"/>
        <v>257.51</v>
      </c>
      <c r="S255" s="15" t="s">
        <v>37</v>
      </c>
      <c r="T255" s="15" t="s">
        <v>38</v>
      </c>
      <c r="U255" s="10" t="s">
        <v>537</v>
      </c>
      <c r="V255" s="10" t="s">
        <v>537</v>
      </c>
      <c r="W255" s="3"/>
      <c r="X255" s="10"/>
      <c r="Y255" s="10" t="s">
        <v>40</v>
      </c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="6" customFormat="1" ht="50" customHeight="1" spans="1:42">
      <c r="A256" s="11">
        <v>251</v>
      </c>
      <c r="B256" s="10" t="s">
        <v>538</v>
      </c>
      <c r="C256" s="10" t="s">
        <v>31</v>
      </c>
      <c r="D256" s="3" t="s">
        <v>333</v>
      </c>
      <c r="E256" s="10" t="s">
        <v>47</v>
      </c>
      <c r="F256" s="3" t="s">
        <v>539</v>
      </c>
      <c r="G256" s="10" t="s">
        <v>540</v>
      </c>
      <c r="H256" s="3">
        <v>2020</v>
      </c>
      <c r="I256" s="26">
        <v>43983</v>
      </c>
      <c r="J256" s="24" t="s">
        <v>45</v>
      </c>
      <c r="K256" s="22">
        <f t="shared" si="13"/>
        <v>192.02</v>
      </c>
      <c r="L256" s="23"/>
      <c r="M256" s="23">
        <v>192.02</v>
      </c>
      <c r="N256" s="23"/>
      <c r="O256" s="23"/>
      <c r="P256" s="23"/>
      <c r="Q256" s="23">
        <f t="shared" si="11"/>
        <v>192.02</v>
      </c>
      <c r="R256" s="23">
        <f t="shared" si="12"/>
        <v>192.02</v>
      </c>
      <c r="S256" s="10" t="s">
        <v>37</v>
      </c>
      <c r="T256" s="10" t="s">
        <v>38</v>
      </c>
      <c r="U256" s="10" t="s">
        <v>49</v>
      </c>
      <c r="V256" s="10" t="s">
        <v>49</v>
      </c>
      <c r="W256" s="3"/>
      <c r="X256" s="10"/>
      <c r="Y256" s="10" t="s">
        <v>40</v>
      </c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="4" customFormat="1" ht="106" customHeight="1" spans="1:42">
      <c r="A257" s="11">
        <v>252</v>
      </c>
      <c r="B257" s="10" t="s">
        <v>538</v>
      </c>
      <c r="C257" s="10" t="s">
        <v>31</v>
      </c>
      <c r="D257" s="3" t="s">
        <v>333</v>
      </c>
      <c r="E257" s="10" t="s">
        <v>47</v>
      </c>
      <c r="F257" s="3" t="s">
        <v>541</v>
      </c>
      <c r="G257" s="10" t="s">
        <v>542</v>
      </c>
      <c r="H257" s="3">
        <v>2020</v>
      </c>
      <c r="I257" s="26">
        <v>43983</v>
      </c>
      <c r="J257" s="24" t="s">
        <v>45</v>
      </c>
      <c r="K257" s="22">
        <f t="shared" si="13"/>
        <v>138.24</v>
      </c>
      <c r="L257" s="23"/>
      <c r="M257" s="23">
        <v>138.24</v>
      </c>
      <c r="N257" s="23"/>
      <c r="O257" s="23"/>
      <c r="P257" s="23"/>
      <c r="Q257" s="23">
        <f t="shared" si="11"/>
        <v>138.24</v>
      </c>
      <c r="R257" s="23">
        <f t="shared" si="12"/>
        <v>138.24</v>
      </c>
      <c r="S257" s="10" t="s">
        <v>37</v>
      </c>
      <c r="T257" s="10" t="s">
        <v>38</v>
      </c>
      <c r="U257" s="10" t="s">
        <v>49</v>
      </c>
      <c r="V257" s="10" t="s">
        <v>49</v>
      </c>
      <c r="W257" s="15"/>
      <c r="X257" s="15"/>
      <c r="Y257" s="10" t="s">
        <v>40</v>
      </c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</row>
    <row r="258" s="3" customFormat="1" ht="45" customHeight="1" spans="1:63">
      <c r="A258" s="11">
        <v>253</v>
      </c>
      <c r="B258" s="10" t="s">
        <v>538</v>
      </c>
      <c r="C258" s="10" t="s">
        <v>31</v>
      </c>
      <c r="D258" s="3" t="s">
        <v>333</v>
      </c>
      <c r="E258" s="10" t="s">
        <v>103</v>
      </c>
      <c r="G258" s="10" t="s">
        <v>543</v>
      </c>
      <c r="H258" s="3">
        <v>2020</v>
      </c>
      <c r="I258" s="26">
        <v>43983</v>
      </c>
      <c r="J258" s="24" t="s">
        <v>45</v>
      </c>
      <c r="K258" s="22">
        <f t="shared" si="13"/>
        <v>202.84</v>
      </c>
      <c r="L258" s="23"/>
      <c r="M258" s="23">
        <v>202.84</v>
      </c>
      <c r="N258" s="23"/>
      <c r="O258" s="23"/>
      <c r="P258" s="23"/>
      <c r="Q258" s="23">
        <f t="shared" si="11"/>
        <v>202.84</v>
      </c>
      <c r="R258" s="23">
        <f t="shared" si="12"/>
        <v>202.84</v>
      </c>
      <c r="S258" s="10" t="s">
        <v>37</v>
      </c>
      <c r="T258" s="10" t="s">
        <v>38</v>
      </c>
      <c r="U258" s="10" t="s">
        <v>544</v>
      </c>
      <c r="V258" s="10" t="s">
        <v>544</v>
      </c>
      <c r="W258" s="10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7"/>
    </row>
    <row r="259" s="3" customFormat="1" ht="66" customHeight="1" spans="1:63">
      <c r="A259" s="11">
        <v>254</v>
      </c>
      <c r="B259" s="10" t="s">
        <v>538</v>
      </c>
      <c r="C259" s="10" t="s">
        <v>31</v>
      </c>
      <c r="D259" s="3" t="s">
        <v>333</v>
      </c>
      <c r="E259" s="10" t="s">
        <v>176</v>
      </c>
      <c r="G259" s="10" t="s">
        <v>545</v>
      </c>
      <c r="H259" s="3">
        <v>2020</v>
      </c>
      <c r="I259" s="26">
        <v>43983</v>
      </c>
      <c r="J259" s="24" t="s">
        <v>45</v>
      </c>
      <c r="K259" s="22">
        <f t="shared" si="13"/>
        <v>259.4</v>
      </c>
      <c r="L259" s="23"/>
      <c r="M259" s="23">
        <v>259.4</v>
      </c>
      <c r="N259" s="23"/>
      <c r="O259" s="23"/>
      <c r="P259" s="23"/>
      <c r="Q259" s="23">
        <f t="shared" si="11"/>
        <v>259.4</v>
      </c>
      <c r="R259" s="23">
        <f t="shared" si="12"/>
        <v>259.4</v>
      </c>
      <c r="S259" s="10" t="s">
        <v>37</v>
      </c>
      <c r="T259" s="10" t="s">
        <v>38</v>
      </c>
      <c r="U259" s="10" t="s">
        <v>179</v>
      </c>
      <c r="V259" s="10" t="s">
        <v>179</v>
      </c>
      <c r="W259" s="10"/>
      <c r="Y259" s="3" t="s">
        <v>40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7"/>
    </row>
    <row r="260" s="3" customFormat="1" ht="46" customHeight="1" spans="1:63">
      <c r="A260" s="11">
        <v>255</v>
      </c>
      <c r="B260" s="10" t="s">
        <v>538</v>
      </c>
      <c r="C260" s="10" t="s">
        <v>31</v>
      </c>
      <c r="D260" s="3" t="s">
        <v>333</v>
      </c>
      <c r="E260" s="10" t="s">
        <v>280</v>
      </c>
      <c r="G260" s="10" t="s">
        <v>546</v>
      </c>
      <c r="H260" s="3">
        <v>2020</v>
      </c>
      <c r="I260" s="26">
        <v>43983</v>
      </c>
      <c r="J260" s="24" t="s">
        <v>45</v>
      </c>
      <c r="K260" s="22">
        <f t="shared" si="13"/>
        <v>125.42</v>
      </c>
      <c r="L260" s="23"/>
      <c r="M260" s="23">
        <v>125.42</v>
      </c>
      <c r="N260" s="23"/>
      <c r="O260" s="23"/>
      <c r="P260" s="23"/>
      <c r="Q260" s="23">
        <f t="shared" si="11"/>
        <v>125.42</v>
      </c>
      <c r="R260" s="23">
        <f t="shared" si="12"/>
        <v>125.42</v>
      </c>
      <c r="S260" s="10" t="s">
        <v>37</v>
      </c>
      <c r="T260" s="10" t="s">
        <v>38</v>
      </c>
      <c r="U260" s="10" t="s">
        <v>282</v>
      </c>
      <c r="V260" s="10" t="s">
        <v>282</v>
      </c>
      <c r="W260" s="10"/>
      <c r="Y260" s="3" t="s">
        <v>40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7"/>
    </row>
    <row r="261" s="3" customFormat="1" ht="30" customHeight="1" spans="1:63">
      <c r="A261" s="11">
        <v>256</v>
      </c>
      <c r="B261" s="10" t="s">
        <v>538</v>
      </c>
      <c r="C261" s="10" t="s">
        <v>31</v>
      </c>
      <c r="D261" s="3" t="s">
        <v>333</v>
      </c>
      <c r="E261" s="10" t="s">
        <v>280</v>
      </c>
      <c r="G261" s="10" t="s">
        <v>547</v>
      </c>
      <c r="H261" s="3">
        <v>2020</v>
      </c>
      <c r="I261" s="26">
        <v>43983</v>
      </c>
      <c r="J261" s="24" t="s">
        <v>45</v>
      </c>
      <c r="K261" s="22">
        <f t="shared" si="13"/>
        <v>125.85</v>
      </c>
      <c r="L261" s="49">
        <v>125.85</v>
      </c>
      <c r="M261" s="23"/>
      <c r="N261" s="23"/>
      <c r="O261" s="23"/>
      <c r="P261" s="23"/>
      <c r="Q261" s="23">
        <f t="shared" si="11"/>
        <v>125.85</v>
      </c>
      <c r="R261" s="23">
        <f t="shared" si="12"/>
        <v>125.85</v>
      </c>
      <c r="S261" s="10" t="s">
        <v>37</v>
      </c>
      <c r="T261" s="10" t="s">
        <v>38</v>
      </c>
      <c r="U261" s="10" t="s">
        <v>282</v>
      </c>
      <c r="V261" s="10" t="s">
        <v>282</v>
      </c>
      <c r="W261" s="10"/>
      <c r="Y261" s="3" t="s">
        <v>40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7"/>
    </row>
    <row r="262" s="3" customFormat="1" ht="67" customHeight="1" spans="1:63">
      <c r="A262" s="11">
        <v>257</v>
      </c>
      <c r="B262" s="10" t="s">
        <v>538</v>
      </c>
      <c r="C262" s="10" t="s">
        <v>31</v>
      </c>
      <c r="D262" s="3" t="s">
        <v>333</v>
      </c>
      <c r="E262" s="10" t="s">
        <v>100</v>
      </c>
      <c r="G262" s="10" t="s">
        <v>548</v>
      </c>
      <c r="H262" s="3">
        <v>2020</v>
      </c>
      <c r="I262" s="26">
        <v>43983</v>
      </c>
      <c r="J262" s="24" t="s">
        <v>45</v>
      </c>
      <c r="K262" s="22">
        <f t="shared" si="13"/>
        <v>139.41</v>
      </c>
      <c r="L262" s="49">
        <v>139.41</v>
      </c>
      <c r="M262" s="23"/>
      <c r="N262" s="23"/>
      <c r="O262" s="23"/>
      <c r="P262" s="23"/>
      <c r="Q262" s="23">
        <f t="shared" ref="Q262:Q273" si="14">K262</f>
        <v>139.41</v>
      </c>
      <c r="R262" s="23">
        <f t="shared" ref="R262:R273" si="15">Q262</f>
        <v>139.41</v>
      </c>
      <c r="S262" s="10" t="s">
        <v>37</v>
      </c>
      <c r="T262" s="10" t="s">
        <v>38</v>
      </c>
      <c r="U262" s="10" t="s">
        <v>70</v>
      </c>
      <c r="V262" s="10" t="s">
        <v>70</v>
      </c>
      <c r="W262" s="10"/>
      <c r="Y262" s="3" t="s">
        <v>40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7"/>
    </row>
    <row r="263" s="3" customFormat="1" ht="47" customHeight="1" spans="1:63">
      <c r="A263" s="11">
        <v>258</v>
      </c>
      <c r="B263" s="10" t="s">
        <v>538</v>
      </c>
      <c r="C263" s="10" t="s">
        <v>31</v>
      </c>
      <c r="D263" s="3" t="s">
        <v>333</v>
      </c>
      <c r="E263" s="10" t="s">
        <v>360</v>
      </c>
      <c r="G263" s="10" t="s">
        <v>549</v>
      </c>
      <c r="H263" s="3">
        <v>2020</v>
      </c>
      <c r="I263" s="26">
        <v>43983</v>
      </c>
      <c r="J263" s="24" t="s">
        <v>45</v>
      </c>
      <c r="K263" s="22">
        <f t="shared" si="13"/>
        <v>219.88</v>
      </c>
      <c r="L263" s="49">
        <v>219.88</v>
      </c>
      <c r="M263" s="23"/>
      <c r="N263" s="23"/>
      <c r="O263" s="23"/>
      <c r="P263" s="23"/>
      <c r="Q263" s="23">
        <f t="shared" si="14"/>
        <v>219.88</v>
      </c>
      <c r="R263" s="23">
        <f t="shared" si="15"/>
        <v>219.88</v>
      </c>
      <c r="S263" s="10" t="s">
        <v>37</v>
      </c>
      <c r="T263" s="10" t="s">
        <v>38</v>
      </c>
      <c r="U263" s="10" t="s">
        <v>299</v>
      </c>
      <c r="V263" s="10" t="s">
        <v>299</v>
      </c>
      <c r="W263" s="10"/>
      <c r="Y263" s="3" t="s">
        <v>40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7"/>
    </row>
    <row r="264" s="3" customFormat="1" ht="49" customHeight="1" spans="1:63">
      <c r="A264" s="11">
        <v>259</v>
      </c>
      <c r="B264" s="10" t="s">
        <v>538</v>
      </c>
      <c r="C264" s="10" t="s">
        <v>31</v>
      </c>
      <c r="D264" s="3" t="s">
        <v>333</v>
      </c>
      <c r="E264" s="10" t="s">
        <v>289</v>
      </c>
      <c r="G264" s="10" t="s">
        <v>550</v>
      </c>
      <c r="H264" s="3">
        <v>2020</v>
      </c>
      <c r="I264" s="26">
        <v>43983</v>
      </c>
      <c r="J264" s="24" t="s">
        <v>45</v>
      </c>
      <c r="K264" s="22">
        <f t="shared" si="13"/>
        <v>343.08</v>
      </c>
      <c r="L264" s="49">
        <v>343.08</v>
      </c>
      <c r="M264" s="23"/>
      <c r="N264" s="23"/>
      <c r="O264" s="23"/>
      <c r="P264" s="23"/>
      <c r="Q264" s="23">
        <f t="shared" si="14"/>
        <v>343.08</v>
      </c>
      <c r="R264" s="23">
        <f t="shared" si="15"/>
        <v>343.08</v>
      </c>
      <c r="S264" s="10" t="s">
        <v>37</v>
      </c>
      <c r="T264" s="10" t="s">
        <v>38</v>
      </c>
      <c r="U264" s="10" t="s">
        <v>291</v>
      </c>
      <c r="V264" s="10" t="s">
        <v>291</v>
      </c>
      <c r="Y264" s="3" t="s">
        <v>40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7"/>
    </row>
    <row r="265" s="3" customFormat="1" ht="72" customHeight="1" spans="1:63">
      <c r="A265" s="11">
        <v>260</v>
      </c>
      <c r="B265" s="10" t="s">
        <v>538</v>
      </c>
      <c r="C265" s="10" t="s">
        <v>31</v>
      </c>
      <c r="D265" s="3" t="s">
        <v>333</v>
      </c>
      <c r="E265" s="10" t="s">
        <v>289</v>
      </c>
      <c r="G265" s="10" t="s">
        <v>551</v>
      </c>
      <c r="H265" s="3">
        <v>2020</v>
      </c>
      <c r="I265" s="26">
        <v>43983</v>
      </c>
      <c r="J265" s="24" t="s">
        <v>45</v>
      </c>
      <c r="K265" s="22">
        <f t="shared" si="13"/>
        <v>306.86</v>
      </c>
      <c r="L265" s="49">
        <v>306.86</v>
      </c>
      <c r="M265" s="23"/>
      <c r="N265" s="23"/>
      <c r="O265" s="23"/>
      <c r="P265" s="23"/>
      <c r="Q265" s="23">
        <f t="shared" si="14"/>
        <v>306.86</v>
      </c>
      <c r="R265" s="23">
        <f t="shared" si="15"/>
        <v>306.86</v>
      </c>
      <c r="S265" s="10" t="s">
        <v>37</v>
      </c>
      <c r="T265" s="10" t="s">
        <v>38</v>
      </c>
      <c r="U265" s="10" t="s">
        <v>291</v>
      </c>
      <c r="V265" s="10" t="s">
        <v>291</v>
      </c>
      <c r="Y265" s="3" t="s">
        <v>40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7"/>
    </row>
    <row r="266" s="3" customFormat="1" ht="59" customHeight="1" spans="1:63">
      <c r="A266" s="11">
        <v>261</v>
      </c>
      <c r="B266" s="10" t="s">
        <v>538</v>
      </c>
      <c r="C266" s="10" t="s">
        <v>31</v>
      </c>
      <c r="D266" s="3" t="s">
        <v>333</v>
      </c>
      <c r="E266" s="10" t="s">
        <v>50</v>
      </c>
      <c r="G266" s="10" t="s">
        <v>552</v>
      </c>
      <c r="H266" s="3">
        <v>2020</v>
      </c>
      <c r="I266" s="26">
        <v>43983</v>
      </c>
      <c r="J266" s="24" t="s">
        <v>45</v>
      </c>
      <c r="K266" s="22">
        <f t="shared" si="13"/>
        <v>32.02</v>
      </c>
      <c r="L266" s="49">
        <v>32.02</v>
      </c>
      <c r="M266" s="23"/>
      <c r="N266" s="23"/>
      <c r="O266" s="23"/>
      <c r="P266" s="23"/>
      <c r="Q266" s="23">
        <f t="shared" si="14"/>
        <v>32.02</v>
      </c>
      <c r="R266" s="23">
        <f t="shared" si="15"/>
        <v>32.02</v>
      </c>
      <c r="S266" s="10" t="s">
        <v>37</v>
      </c>
      <c r="T266" s="10" t="s">
        <v>38</v>
      </c>
      <c r="U266" s="10" t="s">
        <v>52</v>
      </c>
      <c r="V266" s="10" t="s">
        <v>52</v>
      </c>
      <c r="Y266" s="3" t="s">
        <v>40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7"/>
    </row>
    <row r="267" s="3" customFormat="1" ht="59" customHeight="1" spans="1:63">
      <c r="A267" s="11">
        <v>262</v>
      </c>
      <c r="B267" s="10" t="s">
        <v>538</v>
      </c>
      <c r="C267" s="10" t="s">
        <v>31</v>
      </c>
      <c r="D267" s="3" t="s">
        <v>333</v>
      </c>
      <c r="E267" s="10" t="s">
        <v>43</v>
      </c>
      <c r="G267" s="10" t="s">
        <v>553</v>
      </c>
      <c r="H267" s="3">
        <v>2020</v>
      </c>
      <c r="I267" s="26">
        <v>43983</v>
      </c>
      <c r="J267" s="24" t="s">
        <v>45</v>
      </c>
      <c r="K267" s="22">
        <f t="shared" si="13"/>
        <v>44.24</v>
      </c>
      <c r="L267" s="49">
        <v>44.24</v>
      </c>
      <c r="M267" s="23"/>
      <c r="N267" s="23"/>
      <c r="O267" s="23"/>
      <c r="P267" s="23"/>
      <c r="Q267" s="23">
        <f t="shared" si="14"/>
        <v>44.24</v>
      </c>
      <c r="R267" s="23">
        <f t="shared" si="15"/>
        <v>44.24</v>
      </c>
      <c r="S267" s="10" t="s">
        <v>37</v>
      </c>
      <c r="T267" s="10" t="s">
        <v>38</v>
      </c>
      <c r="U267" s="10" t="s">
        <v>46</v>
      </c>
      <c r="V267" s="10" t="s">
        <v>46</v>
      </c>
      <c r="Y267" s="3" t="s">
        <v>40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7"/>
    </row>
    <row r="268" s="3" customFormat="1" ht="59" customHeight="1" spans="1:63">
      <c r="A268" s="11">
        <v>263</v>
      </c>
      <c r="B268" s="10" t="s">
        <v>538</v>
      </c>
      <c r="C268" s="10" t="s">
        <v>31</v>
      </c>
      <c r="D268" s="3" t="s">
        <v>333</v>
      </c>
      <c r="E268" s="10" t="s">
        <v>358</v>
      </c>
      <c r="G268" s="10" t="s">
        <v>554</v>
      </c>
      <c r="H268" s="3">
        <v>2020</v>
      </c>
      <c r="I268" s="26">
        <v>43983</v>
      </c>
      <c r="J268" s="24" t="s">
        <v>45</v>
      </c>
      <c r="K268" s="22">
        <f t="shared" si="13"/>
        <v>158.28</v>
      </c>
      <c r="L268" s="49">
        <v>158.28</v>
      </c>
      <c r="M268" s="23"/>
      <c r="N268" s="23"/>
      <c r="O268" s="23"/>
      <c r="P268" s="23"/>
      <c r="Q268" s="23">
        <f t="shared" si="14"/>
        <v>158.28</v>
      </c>
      <c r="R268" s="23">
        <f t="shared" si="15"/>
        <v>158.28</v>
      </c>
      <c r="S268" s="10" t="s">
        <v>37</v>
      </c>
      <c r="T268" s="10" t="s">
        <v>38</v>
      </c>
      <c r="U268" s="10" t="s">
        <v>326</v>
      </c>
      <c r="V268" s="10" t="s">
        <v>326</v>
      </c>
      <c r="Y268" s="3" t="s">
        <v>40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7"/>
    </row>
    <row r="269" s="3" customFormat="1" ht="59" customHeight="1" spans="1:63">
      <c r="A269" s="11">
        <v>264</v>
      </c>
      <c r="B269" s="10" t="s">
        <v>538</v>
      </c>
      <c r="C269" s="10" t="s">
        <v>31</v>
      </c>
      <c r="D269" s="3" t="s">
        <v>333</v>
      </c>
      <c r="E269" s="10" t="s">
        <v>107</v>
      </c>
      <c r="G269" s="10" t="s">
        <v>555</v>
      </c>
      <c r="H269" s="3">
        <v>2020</v>
      </c>
      <c r="I269" s="26">
        <v>43983</v>
      </c>
      <c r="J269" s="24" t="s">
        <v>45</v>
      </c>
      <c r="K269" s="22">
        <f t="shared" si="13"/>
        <v>58.85</v>
      </c>
      <c r="L269" s="49">
        <v>58.85</v>
      </c>
      <c r="M269" s="23"/>
      <c r="N269" s="23"/>
      <c r="O269" s="23"/>
      <c r="P269" s="23"/>
      <c r="Q269" s="23">
        <f t="shared" si="14"/>
        <v>58.85</v>
      </c>
      <c r="R269" s="23">
        <f t="shared" si="15"/>
        <v>58.85</v>
      </c>
      <c r="S269" s="10" t="s">
        <v>37</v>
      </c>
      <c r="T269" s="10" t="s">
        <v>38</v>
      </c>
      <c r="U269" s="10" t="s">
        <v>109</v>
      </c>
      <c r="V269" s="10" t="s">
        <v>109</v>
      </c>
      <c r="Y269" s="3" t="s">
        <v>40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7"/>
    </row>
    <row r="270" s="3" customFormat="1" ht="71" customHeight="1" spans="1:63">
      <c r="A270" s="11">
        <v>265</v>
      </c>
      <c r="B270" s="10" t="s">
        <v>538</v>
      </c>
      <c r="C270" s="10" t="s">
        <v>31</v>
      </c>
      <c r="D270" s="3" t="s">
        <v>333</v>
      </c>
      <c r="E270" s="10" t="s">
        <v>100</v>
      </c>
      <c r="G270" s="10" t="s">
        <v>556</v>
      </c>
      <c r="H270" s="3">
        <v>2020</v>
      </c>
      <c r="I270" s="26">
        <v>43983</v>
      </c>
      <c r="J270" s="24" t="s">
        <v>45</v>
      </c>
      <c r="K270" s="22">
        <f t="shared" si="13"/>
        <v>142.32</v>
      </c>
      <c r="L270" s="42">
        <v>142.32</v>
      </c>
      <c r="M270" s="23"/>
      <c r="N270" s="23"/>
      <c r="O270" s="23"/>
      <c r="P270" s="23"/>
      <c r="Q270" s="23">
        <f t="shared" si="14"/>
        <v>142.32</v>
      </c>
      <c r="R270" s="23">
        <f t="shared" si="15"/>
        <v>142.32</v>
      </c>
      <c r="S270" s="10" t="s">
        <v>37</v>
      </c>
      <c r="T270" s="10" t="s">
        <v>38</v>
      </c>
      <c r="U270" s="10" t="s">
        <v>70</v>
      </c>
      <c r="V270" s="10" t="s">
        <v>70</v>
      </c>
      <c r="W270" s="10"/>
      <c r="Y270" s="3" t="s">
        <v>40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7"/>
    </row>
    <row r="271" s="3" customFormat="1" ht="71" customHeight="1" spans="1:63">
      <c r="A271" s="11">
        <v>266</v>
      </c>
      <c r="B271" s="10" t="s">
        <v>538</v>
      </c>
      <c r="C271" s="10" t="s">
        <v>31</v>
      </c>
      <c r="D271" s="3" t="s">
        <v>333</v>
      </c>
      <c r="E271" s="10" t="s">
        <v>43</v>
      </c>
      <c r="G271" s="10" t="s">
        <v>557</v>
      </c>
      <c r="H271" s="3">
        <v>2020</v>
      </c>
      <c r="I271" s="26">
        <v>43983</v>
      </c>
      <c r="J271" s="24" t="s">
        <v>45</v>
      </c>
      <c r="K271" s="22">
        <f t="shared" si="13"/>
        <v>91.26</v>
      </c>
      <c r="L271" s="42">
        <v>91.26</v>
      </c>
      <c r="M271" s="23"/>
      <c r="N271" s="23"/>
      <c r="O271" s="23"/>
      <c r="P271" s="23"/>
      <c r="Q271" s="23">
        <f t="shared" si="14"/>
        <v>91.26</v>
      </c>
      <c r="R271" s="23">
        <f t="shared" si="15"/>
        <v>91.26</v>
      </c>
      <c r="S271" s="10" t="s">
        <v>37</v>
      </c>
      <c r="T271" s="10" t="s">
        <v>38</v>
      </c>
      <c r="U271" s="10" t="s">
        <v>46</v>
      </c>
      <c r="V271" s="10" t="s">
        <v>46</v>
      </c>
      <c r="W271" s="10"/>
      <c r="Y271" s="3" t="s">
        <v>40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7"/>
    </row>
    <row r="272" s="3" customFormat="1" ht="109" customHeight="1" spans="1:63">
      <c r="A272" s="11">
        <v>267</v>
      </c>
      <c r="B272" s="10" t="s">
        <v>558</v>
      </c>
      <c r="C272" s="10" t="s">
        <v>42</v>
      </c>
      <c r="D272" s="10" t="s">
        <v>32</v>
      </c>
      <c r="E272" s="10" t="s">
        <v>50</v>
      </c>
      <c r="F272" s="10"/>
      <c r="G272" s="10" t="s">
        <v>559</v>
      </c>
      <c r="H272" s="10">
        <v>2021</v>
      </c>
      <c r="I272" s="20">
        <v>44409</v>
      </c>
      <c r="J272" s="24" t="s">
        <v>45</v>
      </c>
      <c r="K272" s="22">
        <f t="shared" si="13"/>
        <v>213.18</v>
      </c>
      <c r="L272" s="28"/>
      <c r="M272" s="23"/>
      <c r="N272" s="23"/>
      <c r="O272" s="23"/>
      <c r="P272" s="23">
        <v>213.18</v>
      </c>
      <c r="Q272" s="23">
        <f t="shared" si="14"/>
        <v>213.18</v>
      </c>
      <c r="R272" s="23">
        <f t="shared" si="15"/>
        <v>213.18</v>
      </c>
      <c r="S272" s="15" t="s">
        <v>37</v>
      </c>
      <c r="T272" s="15" t="s">
        <v>38</v>
      </c>
      <c r="U272" s="10" t="s">
        <v>537</v>
      </c>
      <c r="V272" s="10" t="s">
        <v>537</v>
      </c>
      <c r="W272" s="10"/>
      <c r="Y272" s="3" t="s">
        <v>40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7"/>
    </row>
    <row r="273" s="3" customFormat="1" ht="71" customHeight="1" spans="1:63">
      <c r="A273" s="11">
        <v>268</v>
      </c>
      <c r="B273" s="10" t="s">
        <v>558</v>
      </c>
      <c r="C273" s="10" t="s">
        <v>42</v>
      </c>
      <c r="D273" s="10" t="s">
        <v>32</v>
      </c>
      <c r="E273" s="10" t="s">
        <v>57</v>
      </c>
      <c r="F273" s="10"/>
      <c r="G273" s="15" t="s">
        <v>560</v>
      </c>
      <c r="H273" s="10">
        <v>2021</v>
      </c>
      <c r="I273" s="20">
        <v>44409</v>
      </c>
      <c r="J273" s="24" t="s">
        <v>45</v>
      </c>
      <c r="K273" s="22">
        <f t="shared" si="13"/>
        <v>361.41</v>
      </c>
      <c r="L273" s="28"/>
      <c r="M273" s="23"/>
      <c r="N273" s="23"/>
      <c r="O273" s="23"/>
      <c r="P273" s="23">
        <v>361.41</v>
      </c>
      <c r="Q273" s="23">
        <f t="shared" si="14"/>
        <v>361.41</v>
      </c>
      <c r="R273" s="23">
        <f t="shared" si="15"/>
        <v>361.41</v>
      </c>
      <c r="S273" s="15" t="s">
        <v>37</v>
      </c>
      <c r="T273" s="15" t="s">
        <v>38</v>
      </c>
      <c r="U273" s="10" t="s">
        <v>561</v>
      </c>
      <c r="V273" s="10" t="s">
        <v>561</v>
      </c>
      <c r="W273" s="10"/>
      <c r="Y273" s="3" t="s">
        <v>40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7"/>
    </row>
    <row r="1047378" s="1" customFormat="1" spans="1:22">
      <c r="A1047378" s="6"/>
      <c r="B1047378" s="6"/>
      <c r="E1047378" s="7"/>
      <c r="F1047378" s="6"/>
      <c r="G1047378" s="6"/>
      <c r="K1047378" s="6"/>
      <c r="S1047378" s="4"/>
      <c r="U1047378" s="6"/>
      <c r="V1047378" s="6"/>
    </row>
    <row r="1047379" s="1" customFormat="1" spans="1:22">
      <c r="A1047379" s="6"/>
      <c r="B1047379" s="6"/>
      <c r="E1047379" s="7"/>
      <c r="F1047379" s="6"/>
      <c r="G1047379" s="6"/>
      <c r="K1047379" s="6"/>
      <c r="S1047379" s="4"/>
      <c r="U1047379" s="6"/>
      <c r="V1047379" s="6"/>
    </row>
    <row r="1047380" s="1" customFormat="1" spans="1:22">
      <c r="A1047380" s="6"/>
      <c r="B1047380" s="6"/>
      <c r="E1047380" s="7"/>
      <c r="F1047380" s="6"/>
      <c r="G1047380" s="6"/>
      <c r="K1047380" s="6"/>
      <c r="S1047380" s="4"/>
      <c r="U1047380" s="6"/>
      <c r="V1047380" s="6"/>
    </row>
    <row r="1047381" s="1" customFormat="1" spans="1:22">
      <c r="A1047381" s="6"/>
      <c r="B1047381" s="6"/>
      <c r="E1047381" s="7"/>
      <c r="F1047381" s="6"/>
      <c r="G1047381" s="6"/>
      <c r="K1047381" s="6"/>
      <c r="S1047381" s="4"/>
      <c r="U1047381" s="6"/>
      <c r="V1047381" s="6"/>
    </row>
    <row r="1047382" s="1" customFormat="1" spans="1:22">
      <c r="A1047382" s="6"/>
      <c r="B1047382" s="6"/>
      <c r="E1047382" s="7"/>
      <c r="F1047382" s="6"/>
      <c r="G1047382" s="6"/>
      <c r="K1047382" s="6"/>
      <c r="S1047382" s="4"/>
      <c r="U1047382" s="6"/>
      <c r="V1047382" s="6"/>
    </row>
    <row r="1047383" s="1" customFormat="1" spans="1:22">
      <c r="A1047383" s="6"/>
      <c r="B1047383" s="6"/>
      <c r="E1047383" s="7"/>
      <c r="F1047383" s="6"/>
      <c r="G1047383" s="6"/>
      <c r="K1047383" s="6"/>
      <c r="S1047383" s="4"/>
      <c r="U1047383" s="6"/>
      <c r="V1047383" s="6"/>
    </row>
    <row r="1047384" s="1" customFormat="1" spans="1:22">
      <c r="A1047384" s="6"/>
      <c r="B1047384" s="6"/>
      <c r="E1047384" s="7"/>
      <c r="F1047384" s="6"/>
      <c r="G1047384" s="6"/>
      <c r="K1047384" s="6"/>
      <c r="S1047384" s="4"/>
      <c r="U1047384" s="6"/>
      <c r="V1047384" s="6"/>
    </row>
    <row r="1047385" s="1" customFormat="1" spans="1:22">
      <c r="A1047385" s="6"/>
      <c r="B1047385" s="6"/>
      <c r="E1047385" s="7"/>
      <c r="F1047385" s="6"/>
      <c r="G1047385" s="6"/>
      <c r="K1047385" s="6"/>
      <c r="S1047385" s="4"/>
      <c r="U1047385" s="6"/>
      <c r="V1047385" s="6"/>
    </row>
    <row r="1047386" s="1" customFormat="1" spans="1:22">
      <c r="A1047386" s="6"/>
      <c r="B1047386" s="6"/>
      <c r="E1047386" s="7"/>
      <c r="F1047386" s="6"/>
      <c r="G1047386" s="6"/>
      <c r="K1047386" s="6"/>
      <c r="S1047386" s="4"/>
      <c r="U1047386" s="6"/>
      <c r="V1047386" s="6"/>
    </row>
    <row r="1047387" s="1" customFormat="1" spans="1:22">
      <c r="A1047387" s="6"/>
      <c r="B1047387" s="6"/>
      <c r="E1047387" s="7"/>
      <c r="F1047387" s="6"/>
      <c r="G1047387" s="6"/>
      <c r="K1047387" s="6"/>
      <c r="S1047387" s="4"/>
      <c r="U1047387" s="6"/>
      <c r="V1047387" s="6"/>
    </row>
    <row r="1047388" s="1" customFormat="1" spans="1:22">
      <c r="A1047388" s="6"/>
      <c r="B1047388" s="6"/>
      <c r="E1047388" s="7"/>
      <c r="F1047388" s="6"/>
      <c r="G1047388" s="6"/>
      <c r="K1047388" s="6"/>
      <c r="S1047388" s="4"/>
      <c r="U1047388" s="6"/>
      <c r="V1047388" s="6"/>
    </row>
    <row r="1047389" s="1" customFormat="1" spans="1:22">
      <c r="A1047389" s="6"/>
      <c r="B1047389" s="6"/>
      <c r="E1047389" s="7"/>
      <c r="F1047389" s="6"/>
      <c r="G1047389" s="6"/>
      <c r="K1047389" s="6"/>
      <c r="S1047389" s="4"/>
      <c r="U1047389" s="6"/>
      <c r="V1047389" s="6"/>
    </row>
    <row r="1047390" s="1" customFormat="1" spans="1:22">
      <c r="A1047390" s="6"/>
      <c r="B1047390" s="6"/>
      <c r="E1047390" s="7"/>
      <c r="F1047390" s="6"/>
      <c r="G1047390" s="6"/>
      <c r="K1047390" s="6"/>
      <c r="S1047390" s="4"/>
      <c r="U1047390" s="6"/>
      <c r="V1047390" s="6"/>
    </row>
    <row r="1047391" s="1" customFormat="1" spans="1:22">
      <c r="A1047391" s="6"/>
      <c r="B1047391" s="6"/>
      <c r="E1047391" s="7"/>
      <c r="F1047391" s="6"/>
      <c r="G1047391" s="6"/>
      <c r="K1047391" s="6"/>
      <c r="S1047391" s="4"/>
      <c r="U1047391" s="6"/>
      <c r="V1047391" s="6"/>
    </row>
    <row r="1047392" s="1" customFormat="1" spans="1:22">
      <c r="A1047392" s="6"/>
      <c r="B1047392" s="6"/>
      <c r="E1047392" s="7"/>
      <c r="F1047392" s="6"/>
      <c r="G1047392" s="6"/>
      <c r="K1047392" s="6"/>
      <c r="S1047392" s="4"/>
      <c r="U1047392" s="6"/>
      <c r="V1047392" s="6"/>
    </row>
    <row r="1047393" s="1" customFormat="1" spans="1:22">
      <c r="A1047393" s="6"/>
      <c r="B1047393" s="6"/>
      <c r="E1047393" s="7"/>
      <c r="F1047393" s="6"/>
      <c r="G1047393" s="6"/>
      <c r="K1047393" s="6"/>
      <c r="S1047393" s="4"/>
      <c r="U1047393" s="6"/>
      <c r="V1047393" s="6"/>
    </row>
    <row r="1047394" s="1" customFormat="1" spans="1:22">
      <c r="A1047394" s="6"/>
      <c r="B1047394" s="6"/>
      <c r="E1047394" s="7"/>
      <c r="F1047394" s="6"/>
      <c r="G1047394" s="6"/>
      <c r="K1047394" s="6"/>
      <c r="S1047394" s="4"/>
      <c r="U1047394" s="6"/>
      <c r="V1047394" s="6"/>
    </row>
    <row r="1047395" s="1" customFormat="1" spans="1:22">
      <c r="A1047395" s="6"/>
      <c r="B1047395" s="6"/>
      <c r="E1047395" s="7"/>
      <c r="F1047395" s="6"/>
      <c r="G1047395" s="6"/>
      <c r="K1047395" s="6"/>
      <c r="S1047395" s="4"/>
      <c r="U1047395" s="6"/>
      <c r="V1047395" s="6"/>
    </row>
    <row r="1047396" s="1" customFormat="1" spans="1:22">
      <c r="A1047396" s="6"/>
      <c r="B1047396" s="6"/>
      <c r="E1047396" s="7"/>
      <c r="F1047396" s="6"/>
      <c r="G1047396" s="6"/>
      <c r="K1047396" s="6"/>
      <c r="S1047396" s="4"/>
      <c r="U1047396" s="6"/>
      <c r="V1047396" s="6"/>
    </row>
    <row r="1047397" s="1" customFormat="1" spans="1:22">
      <c r="A1047397" s="6"/>
      <c r="B1047397" s="6"/>
      <c r="E1047397" s="7"/>
      <c r="F1047397" s="6"/>
      <c r="G1047397" s="6"/>
      <c r="K1047397" s="6"/>
      <c r="S1047397" s="4"/>
      <c r="U1047397" s="6"/>
      <c r="V1047397" s="6"/>
    </row>
    <row r="1047398" s="1" customFormat="1" spans="1:22">
      <c r="A1047398" s="6"/>
      <c r="B1047398" s="6"/>
      <c r="E1047398" s="7"/>
      <c r="F1047398" s="6"/>
      <c r="G1047398" s="6"/>
      <c r="K1047398" s="6"/>
      <c r="S1047398" s="4"/>
      <c r="U1047398" s="6"/>
      <c r="V1047398" s="6"/>
    </row>
    <row r="1047399" s="1" customFormat="1" spans="1:22">
      <c r="A1047399" s="6"/>
      <c r="B1047399" s="6"/>
      <c r="E1047399" s="7"/>
      <c r="F1047399" s="6"/>
      <c r="G1047399" s="6"/>
      <c r="K1047399" s="6"/>
      <c r="S1047399" s="4"/>
      <c r="U1047399" s="6"/>
      <c r="V1047399" s="6"/>
    </row>
    <row r="1047400" s="1" customFormat="1" spans="1:22">
      <c r="A1047400" s="6"/>
      <c r="B1047400" s="6"/>
      <c r="E1047400" s="7"/>
      <c r="F1047400" s="6"/>
      <c r="G1047400" s="6"/>
      <c r="K1047400" s="6"/>
      <c r="S1047400" s="4"/>
      <c r="U1047400" s="6"/>
      <c r="V1047400" s="6"/>
    </row>
    <row r="1047401" s="1" customFormat="1" spans="1:22">
      <c r="A1047401" s="6"/>
      <c r="B1047401" s="6"/>
      <c r="E1047401" s="7"/>
      <c r="F1047401" s="6"/>
      <c r="G1047401" s="6"/>
      <c r="K1047401" s="6"/>
      <c r="S1047401" s="4"/>
      <c r="U1047401" s="6"/>
      <c r="V1047401" s="6"/>
    </row>
    <row r="1047402" s="1" customFormat="1" spans="1:22">
      <c r="A1047402" s="6"/>
      <c r="B1047402" s="6"/>
      <c r="E1047402" s="7"/>
      <c r="F1047402" s="6"/>
      <c r="G1047402" s="6"/>
      <c r="K1047402" s="6"/>
      <c r="S1047402" s="4"/>
      <c r="U1047402" s="6"/>
      <c r="V1047402" s="6"/>
    </row>
    <row r="1047403" s="1" customFormat="1" spans="1:22">
      <c r="A1047403" s="6"/>
      <c r="B1047403" s="6"/>
      <c r="E1047403" s="7"/>
      <c r="F1047403" s="6"/>
      <c r="G1047403" s="6"/>
      <c r="K1047403" s="6"/>
      <c r="S1047403" s="4"/>
      <c r="U1047403" s="6"/>
      <c r="V1047403" s="6"/>
    </row>
    <row r="1047404" s="1" customFormat="1" spans="1:22">
      <c r="A1047404" s="6"/>
      <c r="B1047404" s="6"/>
      <c r="E1047404" s="7"/>
      <c r="F1047404" s="6"/>
      <c r="G1047404" s="6"/>
      <c r="K1047404" s="6"/>
      <c r="S1047404" s="4"/>
      <c r="U1047404" s="6"/>
      <c r="V1047404" s="6"/>
    </row>
    <row r="1047405" s="1" customFormat="1" spans="1:22">
      <c r="A1047405" s="6"/>
      <c r="B1047405" s="6"/>
      <c r="E1047405" s="7"/>
      <c r="F1047405" s="6"/>
      <c r="G1047405" s="6"/>
      <c r="K1047405" s="6"/>
      <c r="S1047405" s="4"/>
      <c r="U1047405" s="6"/>
      <c r="V1047405" s="6"/>
    </row>
    <row r="1047406" s="1" customFormat="1" spans="1:22">
      <c r="A1047406" s="6"/>
      <c r="B1047406" s="6"/>
      <c r="E1047406" s="7"/>
      <c r="F1047406" s="6"/>
      <c r="G1047406" s="6"/>
      <c r="K1047406" s="6"/>
      <c r="S1047406" s="4"/>
      <c r="U1047406" s="6"/>
      <c r="V1047406" s="6"/>
    </row>
    <row r="1047407" s="1" customFormat="1" spans="1:22">
      <c r="A1047407" s="6"/>
      <c r="B1047407" s="6"/>
      <c r="E1047407" s="7"/>
      <c r="F1047407" s="6"/>
      <c r="G1047407" s="6"/>
      <c r="K1047407" s="6"/>
      <c r="S1047407" s="4"/>
      <c r="U1047407" s="6"/>
      <c r="V1047407" s="6"/>
    </row>
    <row r="1047408" s="1" customFormat="1" spans="1:22">
      <c r="A1047408" s="6"/>
      <c r="B1047408" s="6"/>
      <c r="E1047408" s="7"/>
      <c r="F1047408" s="6"/>
      <c r="G1047408" s="6"/>
      <c r="K1047408" s="6"/>
      <c r="S1047408" s="4"/>
      <c r="U1047408" s="6"/>
      <c r="V1047408" s="6"/>
    </row>
    <row r="1047409" s="1" customFormat="1" spans="1:22">
      <c r="A1047409" s="6"/>
      <c r="B1047409" s="6"/>
      <c r="E1047409" s="7"/>
      <c r="F1047409" s="6"/>
      <c r="G1047409" s="6"/>
      <c r="K1047409" s="6"/>
      <c r="S1047409" s="4"/>
      <c r="U1047409" s="6"/>
      <c r="V1047409" s="6"/>
    </row>
    <row r="1047410" s="1" customFormat="1" spans="1:22">
      <c r="A1047410" s="6"/>
      <c r="B1047410" s="6"/>
      <c r="E1047410" s="7"/>
      <c r="F1047410" s="6"/>
      <c r="G1047410" s="6"/>
      <c r="K1047410" s="6"/>
      <c r="S1047410" s="4"/>
      <c r="U1047410" s="6"/>
      <c r="V1047410" s="6"/>
    </row>
    <row r="1047411" s="1" customFormat="1" spans="1:22">
      <c r="A1047411" s="6"/>
      <c r="B1047411" s="6"/>
      <c r="E1047411" s="7"/>
      <c r="F1047411" s="6"/>
      <c r="G1047411" s="6"/>
      <c r="K1047411" s="6"/>
      <c r="S1047411" s="4"/>
      <c r="U1047411" s="6"/>
      <c r="V1047411" s="6"/>
    </row>
    <row r="1047412" s="1" customFormat="1" spans="1:22">
      <c r="A1047412" s="6"/>
      <c r="B1047412" s="6"/>
      <c r="E1047412" s="7"/>
      <c r="F1047412" s="6"/>
      <c r="G1047412" s="6"/>
      <c r="K1047412" s="6"/>
      <c r="S1047412" s="4"/>
      <c r="U1047412" s="6"/>
      <c r="V1047412" s="6"/>
    </row>
    <row r="1047413" s="1" customFormat="1" spans="1:22">
      <c r="A1047413" s="6"/>
      <c r="B1047413" s="6"/>
      <c r="E1047413" s="7"/>
      <c r="F1047413" s="6"/>
      <c r="G1047413" s="6"/>
      <c r="K1047413" s="6"/>
      <c r="S1047413" s="4"/>
      <c r="U1047413" s="6"/>
      <c r="V1047413" s="6"/>
    </row>
    <row r="1047414" s="1" customFormat="1" spans="1:22">
      <c r="A1047414" s="6"/>
      <c r="B1047414" s="6"/>
      <c r="E1047414" s="7"/>
      <c r="F1047414" s="6"/>
      <c r="G1047414" s="6"/>
      <c r="K1047414" s="6"/>
      <c r="S1047414" s="4"/>
      <c r="U1047414" s="6"/>
      <c r="V1047414" s="6"/>
    </row>
    <row r="1047415" s="1" customFormat="1" spans="1:22">
      <c r="A1047415" s="6"/>
      <c r="B1047415" s="6"/>
      <c r="E1047415" s="7"/>
      <c r="F1047415" s="6"/>
      <c r="G1047415" s="6"/>
      <c r="K1047415" s="6"/>
      <c r="S1047415" s="4"/>
      <c r="U1047415" s="6"/>
      <c r="V1047415" s="6"/>
    </row>
    <row r="1047416" s="1" customFormat="1" spans="1:22">
      <c r="A1047416" s="6"/>
      <c r="B1047416" s="6"/>
      <c r="E1047416" s="7"/>
      <c r="F1047416" s="6"/>
      <c r="G1047416" s="6"/>
      <c r="K1047416" s="6"/>
      <c r="S1047416" s="4"/>
      <c r="U1047416" s="6"/>
      <c r="V1047416" s="6"/>
    </row>
    <row r="1047417" s="1" customFormat="1" spans="1:22">
      <c r="A1047417" s="6"/>
      <c r="B1047417" s="6"/>
      <c r="E1047417" s="7"/>
      <c r="F1047417" s="6"/>
      <c r="G1047417" s="6"/>
      <c r="K1047417" s="6"/>
      <c r="S1047417" s="4"/>
      <c r="U1047417" s="6"/>
      <c r="V1047417" s="6"/>
    </row>
    <row r="1047418" s="1" customFormat="1" spans="1:22">
      <c r="A1047418" s="6"/>
      <c r="B1047418" s="6"/>
      <c r="E1047418" s="7"/>
      <c r="F1047418" s="6"/>
      <c r="G1047418" s="6"/>
      <c r="K1047418" s="6"/>
      <c r="S1047418" s="4"/>
      <c r="U1047418" s="6"/>
      <c r="V1047418" s="6"/>
    </row>
    <row r="1047419" s="1" customFormat="1" spans="1:22">
      <c r="A1047419" s="6"/>
      <c r="B1047419" s="6"/>
      <c r="E1047419" s="7"/>
      <c r="F1047419" s="6"/>
      <c r="G1047419" s="6"/>
      <c r="K1047419" s="6"/>
      <c r="S1047419" s="4"/>
      <c r="U1047419" s="6"/>
      <c r="V1047419" s="6"/>
    </row>
    <row r="1047420" s="1" customFormat="1" spans="1:22">
      <c r="A1047420" s="6"/>
      <c r="B1047420" s="6"/>
      <c r="E1047420" s="7"/>
      <c r="F1047420" s="6"/>
      <c r="G1047420" s="6"/>
      <c r="K1047420" s="6"/>
      <c r="S1047420" s="4"/>
      <c r="U1047420" s="6"/>
      <c r="V1047420" s="6"/>
    </row>
    <row r="1047421" s="1" customFormat="1" spans="1:22">
      <c r="A1047421" s="6"/>
      <c r="B1047421" s="6"/>
      <c r="E1047421" s="7"/>
      <c r="F1047421" s="6"/>
      <c r="G1047421" s="6"/>
      <c r="K1047421" s="6"/>
      <c r="S1047421" s="4"/>
      <c r="U1047421" s="6"/>
      <c r="V1047421" s="6"/>
    </row>
    <row r="1047422" s="1" customFormat="1" spans="1:22">
      <c r="A1047422" s="6"/>
      <c r="B1047422" s="6"/>
      <c r="E1047422" s="7"/>
      <c r="F1047422" s="6"/>
      <c r="G1047422" s="6"/>
      <c r="K1047422" s="6"/>
      <c r="S1047422" s="4"/>
      <c r="U1047422" s="6"/>
      <c r="V1047422" s="6"/>
    </row>
    <row r="1047423" s="1" customFormat="1" spans="1:22">
      <c r="A1047423" s="6"/>
      <c r="B1047423" s="6"/>
      <c r="E1047423" s="7"/>
      <c r="F1047423" s="6"/>
      <c r="G1047423" s="6"/>
      <c r="K1047423" s="6"/>
      <c r="S1047423" s="4"/>
      <c r="U1047423" s="6"/>
      <c r="V1047423" s="6"/>
    </row>
    <row r="1047424" s="1" customFormat="1" spans="1:22">
      <c r="A1047424" s="6"/>
      <c r="B1047424" s="6"/>
      <c r="E1047424" s="7"/>
      <c r="F1047424" s="6"/>
      <c r="G1047424" s="6"/>
      <c r="K1047424" s="6"/>
      <c r="S1047424" s="4"/>
      <c r="U1047424" s="6"/>
      <c r="V1047424" s="6"/>
    </row>
    <row r="1047425" s="1" customFormat="1" spans="1:22">
      <c r="A1047425" s="6"/>
      <c r="B1047425" s="6"/>
      <c r="E1047425" s="7"/>
      <c r="F1047425" s="6"/>
      <c r="G1047425" s="6"/>
      <c r="K1047425" s="6"/>
      <c r="S1047425" s="4"/>
      <c r="U1047425" s="6"/>
      <c r="V1047425" s="6"/>
    </row>
    <row r="1047426" s="1" customFormat="1" spans="1:22">
      <c r="A1047426" s="6"/>
      <c r="B1047426" s="6"/>
      <c r="E1047426" s="7"/>
      <c r="F1047426" s="6"/>
      <c r="G1047426" s="6"/>
      <c r="K1047426" s="6"/>
      <c r="S1047426" s="4"/>
      <c r="U1047426" s="6"/>
      <c r="V1047426" s="6"/>
    </row>
    <row r="1047427" s="1" customFormat="1" spans="1:22">
      <c r="A1047427" s="6"/>
      <c r="B1047427" s="6"/>
      <c r="E1047427" s="7"/>
      <c r="F1047427" s="6"/>
      <c r="G1047427" s="6"/>
      <c r="K1047427" s="6"/>
      <c r="S1047427" s="4"/>
      <c r="U1047427" s="6"/>
      <c r="V1047427" s="6"/>
    </row>
    <row r="1047428" s="1" customFormat="1" spans="1:22">
      <c r="A1047428" s="6"/>
      <c r="B1047428" s="6"/>
      <c r="E1047428" s="7"/>
      <c r="F1047428" s="6"/>
      <c r="G1047428" s="6"/>
      <c r="K1047428" s="6"/>
      <c r="S1047428" s="4"/>
      <c r="U1047428" s="6"/>
      <c r="V1047428" s="6"/>
    </row>
    <row r="1047429" s="1" customFormat="1" spans="1:22">
      <c r="A1047429" s="6"/>
      <c r="B1047429" s="6"/>
      <c r="E1047429" s="7"/>
      <c r="F1047429" s="6"/>
      <c r="G1047429" s="6"/>
      <c r="K1047429" s="6"/>
      <c r="S1047429" s="4"/>
      <c r="U1047429" s="6"/>
      <c r="V1047429" s="6"/>
    </row>
    <row r="1047430" s="1" customFormat="1" spans="1:22">
      <c r="A1047430" s="6"/>
      <c r="B1047430" s="6"/>
      <c r="E1047430" s="7"/>
      <c r="F1047430" s="6"/>
      <c r="G1047430" s="6"/>
      <c r="K1047430" s="6"/>
      <c r="S1047430" s="4"/>
      <c r="U1047430" s="6"/>
      <c r="V1047430" s="6"/>
    </row>
    <row r="1047431" s="1" customFormat="1" spans="1:22">
      <c r="A1047431" s="6"/>
      <c r="B1047431" s="6"/>
      <c r="E1047431" s="7"/>
      <c r="F1047431" s="6"/>
      <c r="G1047431" s="6"/>
      <c r="K1047431" s="6"/>
      <c r="S1047431" s="4"/>
      <c r="U1047431" s="6"/>
      <c r="V1047431" s="6"/>
    </row>
    <row r="1047432" s="1" customFormat="1" spans="1:22">
      <c r="A1047432" s="6"/>
      <c r="B1047432" s="6"/>
      <c r="E1047432" s="7"/>
      <c r="F1047432" s="6"/>
      <c r="G1047432" s="6"/>
      <c r="K1047432" s="6"/>
      <c r="S1047432" s="4"/>
      <c r="U1047432" s="6"/>
      <c r="V1047432" s="6"/>
    </row>
    <row r="1047433" s="1" customFormat="1" spans="1:22">
      <c r="A1047433" s="6"/>
      <c r="B1047433" s="6"/>
      <c r="E1047433" s="7"/>
      <c r="F1047433" s="6"/>
      <c r="G1047433" s="6"/>
      <c r="K1047433" s="6"/>
      <c r="S1047433" s="4"/>
      <c r="U1047433" s="6"/>
      <c r="V1047433" s="6"/>
    </row>
    <row r="1047434" s="1" customFormat="1" spans="1:22">
      <c r="A1047434" s="6"/>
      <c r="B1047434" s="6"/>
      <c r="E1047434" s="7"/>
      <c r="F1047434" s="6"/>
      <c r="G1047434" s="6"/>
      <c r="K1047434" s="6"/>
      <c r="S1047434" s="4"/>
      <c r="U1047434" s="6"/>
      <c r="V1047434" s="6"/>
    </row>
    <row r="1047435" s="1" customFormat="1" spans="1:22">
      <c r="A1047435" s="6"/>
      <c r="B1047435" s="6"/>
      <c r="E1047435" s="7"/>
      <c r="F1047435" s="6"/>
      <c r="G1047435" s="6"/>
      <c r="K1047435" s="6"/>
      <c r="S1047435" s="4"/>
      <c r="U1047435" s="6"/>
      <c r="V1047435" s="6"/>
    </row>
    <row r="1047436" s="1" customFormat="1" spans="1:22">
      <c r="A1047436" s="6"/>
      <c r="B1047436" s="6"/>
      <c r="E1047436" s="7"/>
      <c r="F1047436" s="6"/>
      <c r="G1047436" s="6"/>
      <c r="K1047436" s="6"/>
      <c r="S1047436" s="4"/>
      <c r="U1047436" s="6"/>
      <c r="V1047436" s="6"/>
    </row>
    <row r="1047437" s="1" customFormat="1" spans="1:22">
      <c r="A1047437" s="6"/>
      <c r="B1047437" s="6"/>
      <c r="E1047437" s="7"/>
      <c r="F1047437" s="6"/>
      <c r="G1047437" s="6"/>
      <c r="K1047437" s="6"/>
      <c r="S1047437" s="4"/>
      <c r="U1047437" s="6"/>
      <c r="V1047437" s="6"/>
    </row>
    <row r="1047438" s="1" customFormat="1" spans="1:22">
      <c r="A1047438" s="6"/>
      <c r="B1047438" s="6"/>
      <c r="E1047438" s="7"/>
      <c r="F1047438" s="6"/>
      <c r="G1047438" s="6"/>
      <c r="K1047438" s="6"/>
      <c r="S1047438" s="4"/>
      <c r="U1047438" s="6"/>
      <c r="V1047438" s="6"/>
    </row>
    <row r="1047439" s="1" customFormat="1" spans="1:22">
      <c r="A1047439" s="6"/>
      <c r="B1047439" s="6"/>
      <c r="E1047439" s="7"/>
      <c r="F1047439" s="6"/>
      <c r="G1047439" s="6"/>
      <c r="K1047439" s="6"/>
      <c r="S1047439" s="4"/>
      <c r="U1047439" s="6"/>
      <c r="V1047439" s="6"/>
    </row>
    <row r="1047440" s="1" customFormat="1" spans="1:22">
      <c r="A1047440" s="6"/>
      <c r="B1047440" s="6"/>
      <c r="E1047440" s="7"/>
      <c r="F1047440" s="6"/>
      <c r="G1047440" s="6"/>
      <c r="K1047440" s="6"/>
      <c r="S1047440" s="4"/>
      <c r="U1047440" s="6"/>
      <c r="V1047440" s="6"/>
    </row>
    <row r="1047441" s="1" customFormat="1" spans="1:22">
      <c r="A1047441" s="6"/>
      <c r="B1047441" s="6"/>
      <c r="E1047441" s="7"/>
      <c r="F1047441" s="6"/>
      <c r="G1047441" s="6"/>
      <c r="K1047441" s="6"/>
      <c r="S1047441" s="4"/>
      <c r="U1047441" s="6"/>
      <c r="V1047441" s="6"/>
    </row>
    <row r="1047442" s="1" customFormat="1" spans="1:22">
      <c r="A1047442" s="6"/>
      <c r="B1047442" s="6"/>
      <c r="E1047442" s="7"/>
      <c r="F1047442" s="6"/>
      <c r="G1047442" s="6"/>
      <c r="K1047442" s="6"/>
      <c r="S1047442" s="4"/>
      <c r="U1047442" s="6"/>
      <c r="V1047442" s="6"/>
    </row>
    <row r="1047443" s="1" customFormat="1" spans="1:22">
      <c r="A1047443" s="6"/>
      <c r="B1047443" s="6"/>
      <c r="E1047443" s="7"/>
      <c r="F1047443" s="6"/>
      <c r="G1047443" s="6"/>
      <c r="K1047443" s="6"/>
      <c r="S1047443" s="4"/>
      <c r="U1047443" s="6"/>
      <c r="V1047443" s="6"/>
    </row>
    <row r="1047444" s="1" customFormat="1" spans="1:22">
      <c r="A1047444" s="6"/>
      <c r="B1047444" s="6"/>
      <c r="E1047444" s="7"/>
      <c r="F1047444" s="6"/>
      <c r="G1047444" s="6"/>
      <c r="K1047444" s="6"/>
      <c r="S1047444" s="4"/>
      <c r="U1047444" s="6"/>
      <c r="V1047444" s="6"/>
    </row>
    <row r="1047445" s="1" customFormat="1" spans="1:22">
      <c r="A1047445" s="6"/>
      <c r="B1047445" s="6"/>
      <c r="E1047445" s="7"/>
      <c r="F1047445" s="6"/>
      <c r="G1047445" s="6"/>
      <c r="K1047445" s="6"/>
      <c r="S1047445" s="4"/>
      <c r="U1047445" s="6"/>
      <c r="V1047445" s="6"/>
    </row>
    <row r="1047446" s="1" customFormat="1" spans="1:22">
      <c r="A1047446" s="6"/>
      <c r="B1047446" s="6"/>
      <c r="E1047446" s="7"/>
      <c r="F1047446" s="6"/>
      <c r="G1047446" s="6"/>
      <c r="K1047446" s="6"/>
      <c r="S1047446" s="4"/>
      <c r="U1047446" s="6"/>
      <c r="V1047446" s="6"/>
    </row>
    <row r="1047447" s="1" customFormat="1" spans="1:22">
      <c r="A1047447" s="6"/>
      <c r="B1047447" s="6"/>
      <c r="E1047447" s="7"/>
      <c r="F1047447" s="6"/>
      <c r="G1047447" s="6"/>
      <c r="K1047447" s="6"/>
      <c r="S1047447" s="4"/>
      <c r="U1047447" s="6"/>
      <c r="V1047447" s="6"/>
    </row>
    <row r="1047448" s="1" customFormat="1" spans="1:22">
      <c r="A1047448" s="6"/>
      <c r="B1047448" s="6"/>
      <c r="E1047448" s="7"/>
      <c r="F1047448" s="6"/>
      <c r="G1047448" s="6"/>
      <c r="K1047448" s="6"/>
      <c r="S1047448" s="4"/>
      <c r="U1047448" s="6"/>
      <c r="V1047448" s="6"/>
    </row>
    <row r="1047449" s="1" customFormat="1" spans="1:22">
      <c r="A1047449" s="6"/>
      <c r="B1047449" s="6"/>
      <c r="E1047449" s="7"/>
      <c r="F1047449" s="6"/>
      <c r="G1047449" s="6"/>
      <c r="K1047449" s="6"/>
      <c r="S1047449" s="4"/>
      <c r="U1047449" s="6"/>
      <c r="V1047449" s="6"/>
    </row>
    <row r="1047450" s="1" customFormat="1" spans="1:22">
      <c r="A1047450" s="6"/>
      <c r="B1047450" s="6"/>
      <c r="E1047450" s="7"/>
      <c r="F1047450" s="6"/>
      <c r="G1047450" s="6"/>
      <c r="K1047450" s="6"/>
      <c r="S1047450" s="4"/>
      <c r="U1047450" s="6"/>
      <c r="V1047450" s="6"/>
    </row>
    <row r="1047451" s="1" customFormat="1" spans="1:22">
      <c r="A1047451" s="6"/>
      <c r="B1047451" s="6"/>
      <c r="E1047451" s="7"/>
      <c r="F1047451" s="6"/>
      <c r="G1047451" s="6"/>
      <c r="K1047451" s="6"/>
      <c r="S1047451" s="4"/>
      <c r="U1047451" s="6"/>
      <c r="V1047451" s="6"/>
    </row>
    <row r="1047452" s="1" customFormat="1" spans="1:22">
      <c r="A1047452" s="6"/>
      <c r="B1047452" s="6"/>
      <c r="E1047452" s="7"/>
      <c r="F1047452" s="6"/>
      <c r="G1047452" s="6"/>
      <c r="K1047452" s="6"/>
      <c r="S1047452" s="4"/>
      <c r="U1047452" s="6"/>
      <c r="V1047452" s="6"/>
    </row>
    <row r="1047453" s="1" customFormat="1" spans="1:22">
      <c r="A1047453" s="6"/>
      <c r="B1047453" s="6"/>
      <c r="E1047453" s="7"/>
      <c r="F1047453" s="6"/>
      <c r="G1047453" s="6"/>
      <c r="K1047453" s="6"/>
      <c r="S1047453" s="4"/>
      <c r="U1047453" s="6"/>
      <c r="V1047453" s="6"/>
    </row>
    <row r="1047454" s="1" customFormat="1" spans="1:22">
      <c r="A1047454" s="6"/>
      <c r="B1047454" s="6"/>
      <c r="E1047454" s="7"/>
      <c r="F1047454" s="6"/>
      <c r="G1047454" s="6"/>
      <c r="K1047454" s="6"/>
      <c r="S1047454" s="4"/>
      <c r="U1047454" s="6"/>
      <c r="V1047454" s="6"/>
    </row>
    <row r="1047455" s="1" customFormat="1" spans="1:22">
      <c r="A1047455" s="6"/>
      <c r="B1047455" s="6"/>
      <c r="E1047455" s="7"/>
      <c r="F1047455" s="6"/>
      <c r="G1047455" s="6"/>
      <c r="K1047455" s="6"/>
      <c r="S1047455" s="4"/>
      <c r="U1047455" s="6"/>
      <c r="V1047455" s="6"/>
    </row>
    <row r="1047456" s="1" customFormat="1" spans="1:22">
      <c r="A1047456" s="6"/>
      <c r="B1047456" s="6"/>
      <c r="E1047456" s="7"/>
      <c r="F1047456" s="6"/>
      <c r="G1047456" s="6"/>
      <c r="K1047456" s="6"/>
      <c r="S1047456" s="4"/>
      <c r="U1047456" s="6"/>
      <c r="V1047456" s="6"/>
    </row>
    <row r="1047457" s="1" customFormat="1" spans="1:22">
      <c r="A1047457" s="6"/>
      <c r="B1047457" s="6"/>
      <c r="E1047457" s="7"/>
      <c r="F1047457" s="6"/>
      <c r="G1047457" s="6"/>
      <c r="K1047457" s="6"/>
      <c r="S1047457" s="4"/>
      <c r="U1047457" s="6"/>
      <c r="V1047457" s="6"/>
    </row>
    <row r="1047458" s="1" customFormat="1" spans="1:22">
      <c r="A1047458" s="6"/>
      <c r="B1047458" s="6"/>
      <c r="E1047458" s="7"/>
      <c r="F1047458" s="6"/>
      <c r="G1047458" s="6"/>
      <c r="K1047458" s="6"/>
      <c r="S1047458" s="4"/>
      <c r="U1047458" s="6"/>
      <c r="V1047458" s="6"/>
    </row>
    <row r="1047459" s="1" customFormat="1" spans="1:22">
      <c r="A1047459" s="6"/>
      <c r="B1047459" s="6"/>
      <c r="E1047459" s="7"/>
      <c r="F1047459" s="6"/>
      <c r="G1047459" s="6"/>
      <c r="K1047459" s="6"/>
      <c r="S1047459" s="4"/>
      <c r="U1047459" s="6"/>
      <c r="V1047459" s="6"/>
    </row>
    <row r="1047460" s="1" customFormat="1" spans="1:22">
      <c r="A1047460" s="6"/>
      <c r="B1047460" s="6"/>
      <c r="E1047460" s="7"/>
      <c r="F1047460" s="6"/>
      <c r="G1047460" s="6"/>
      <c r="K1047460" s="6"/>
      <c r="S1047460" s="4"/>
      <c r="U1047460" s="6"/>
      <c r="V1047460" s="6"/>
    </row>
    <row r="1047461" s="1" customFormat="1" spans="1:22">
      <c r="A1047461" s="6"/>
      <c r="B1047461" s="6"/>
      <c r="E1047461" s="7"/>
      <c r="F1047461" s="6"/>
      <c r="G1047461" s="6"/>
      <c r="K1047461" s="6"/>
      <c r="S1047461" s="4"/>
      <c r="U1047461" s="6"/>
      <c r="V1047461" s="6"/>
    </row>
    <row r="1047462" s="1" customFormat="1" spans="1:22">
      <c r="A1047462" s="6"/>
      <c r="B1047462" s="6"/>
      <c r="E1047462" s="7"/>
      <c r="F1047462" s="6"/>
      <c r="G1047462" s="6"/>
      <c r="K1047462" s="6"/>
      <c r="S1047462" s="4"/>
      <c r="U1047462" s="6"/>
      <c r="V1047462" s="6"/>
    </row>
    <row r="1047463" s="1" customFormat="1" spans="1:22">
      <c r="A1047463" s="6"/>
      <c r="B1047463" s="6"/>
      <c r="E1047463" s="7"/>
      <c r="F1047463" s="6"/>
      <c r="G1047463" s="6"/>
      <c r="K1047463" s="6"/>
      <c r="S1047463" s="4"/>
      <c r="U1047463" s="6"/>
      <c r="V1047463" s="6"/>
    </row>
    <row r="1047464" s="1" customFormat="1" spans="1:22">
      <c r="A1047464" s="6"/>
      <c r="B1047464" s="6"/>
      <c r="E1047464" s="7"/>
      <c r="F1047464" s="6"/>
      <c r="G1047464" s="6"/>
      <c r="K1047464" s="6"/>
      <c r="S1047464" s="4"/>
      <c r="U1047464" s="6"/>
      <c r="V1047464" s="6"/>
    </row>
    <row r="1047465" s="1" customFormat="1" spans="1:22">
      <c r="A1047465" s="6"/>
      <c r="B1047465" s="6"/>
      <c r="E1047465" s="7"/>
      <c r="F1047465" s="6"/>
      <c r="G1047465" s="6"/>
      <c r="K1047465" s="6"/>
      <c r="S1047465" s="4"/>
      <c r="U1047465" s="6"/>
      <c r="V1047465" s="6"/>
    </row>
    <row r="1047466" s="1" customFormat="1" spans="1:22">
      <c r="A1047466" s="6"/>
      <c r="B1047466" s="6"/>
      <c r="E1047466" s="7"/>
      <c r="F1047466" s="6"/>
      <c r="G1047466" s="6"/>
      <c r="K1047466" s="6"/>
      <c r="S1047466" s="4"/>
      <c r="U1047466" s="6"/>
      <c r="V1047466" s="6"/>
    </row>
    <row r="1047467" s="1" customFormat="1" spans="1:22">
      <c r="A1047467" s="6"/>
      <c r="B1047467" s="6"/>
      <c r="E1047467" s="7"/>
      <c r="F1047467" s="6"/>
      <c r="G1047467" s="6"/>
      <c r="K1047467" s="6"/>
      <c r="S1047467" s="4"/>
      <c r="U1047467" s="6"/>
      <c r="V1047467" s="6"/>
    </row>
    <row r="1047468" s="1" customFormat="1" spans="1:22">
      <c r="A1047468" s="6"/>
      <c r="B1047468" s="6"/>
      <c r="E1047468" s="7"/>
      <c r="F1047468" s="6"/>
      <c r="G1047468" s="6"/>
      <c r="K1047468" s="6"/>
      <c r="S1047468" s="4"/>
      <c r="U1047468" s="6"/>
      <c r="V1047468" s="6"/>
    </row>
    <row r="1047469" s="1" customFormat="1" spans="1:22">
      <c r="A1047469" s="6"/>
      <c r="B1047469" s="6"/>
      <c r="E1047469" s="7"/>
      <c r="F1047469" s="6"/>
      <c r="G1047469" s="6"/>
      <c r="K1047469" s="6"/>
      <c r="S1047469" s="4"/>
      <c r="U1047469" s="6"/>
      <c r="V1047469" s="6"/>
    </row>
    <row r="1047470" s="1" customFormat="1" spans="1:22">
      <c r="A1047470" s="6"/>
      <c r="B1047470" s="6"/>
      <c r="E1047470" s="7"/>
      <c r="F1047470" s="6"/>
      <c r="G1047470" s="6"/>
      <c r="K1047470" s="6"/>
      <c r="S1047470" s="4"/>
      <c r="U1047470" s="6"/>
      <c r="V1047470" s="6"/>
    </row>
    <row r="1047471" s="1" customFormat="1" spans="1:22">
      <c r="A1047471" s="6"/>
      <c r="B1047471" s="6"/>
      <c r="E1047471" s="7"/>
      <c r="F1047471" s="6"/>
      <c r="G1047471" s="6"/>
      <c r="K1047471" s="6"/>
      <c r="S1047471" s="4"/>
      <c r="U1047471" s="6"/>
      <c r="V1047471" s="6"/>
    </row>
    <row r="1047472" s="1" customFormat="1" spans="1:22">
      <c r="A1047472" s="6"/>
      <c r="B1047472" s="6"/>
      <c r="E1047472" s="7"/>
      <c r="F1047472" s="6"/>
      <c r="G1047472" s="6"/>
      <c r="K1047472" s="6"/>
      <c r="S1047472" s="4"/>
      <c r="U1047472" s="6"/>
      <c r="V1047472" s="6"/>
    </row>
    <row r="1047473" s="1" customFormat="1" spans="1:22">
      <c r="A1047473" s="6"/>
      <c r="B1047473" s="6"/>
      <c r="E1047473" s="7"/>
      <c r="F1047473" s="6"/>
      <c r="G1047473" s="6"/>
      <c r="K1047473" s="6"/>
      <c r="S1047473" s="4"/>
      <c r="U1047473" s="6"/>
      <c r="V1047473" s="6"/>
    </row>
    <row r="1047474" s="1" customFormat="1" spans="1:22">
      <c r="A1047474" s="6"/>
      <c r="B1047474" s="6"/>
      <c r="E1047474" s="7"/>
      <c r="F1047474" s="6"/>
      <c r="G1047474" s="6"/>
      <c r="K1047474" s="6"/>
      <c r="S1047474" s="4"/>
      <c r="U1047474" s="6"/>
      <c r="V1047474" s="6"/>
    </row>
    <row r="1047475" s="1" customFormat="1" spans="1:22">
      <c r="A1047475" s="6"/>
      <c r="B1047475" s="6"/>
      <c r="E1047475" s="7"/>
      <c r="F1047475" s="6"/>
      <c r="G1047475" s="6"/>
      <c r="K1047475" s="6"/>
      <c r="S1047475" s="4"/>
      <c r="U1047475" s="6"/>
      <c r="V1047475" s="6"/>
    </row>
    <row r="1047476" s="1" customFormat="1" spans="1:22">
      <c r="A1047476" s="6"/>
      <c r="B1047476" s="6"/>
      <c r="E1047476" s="7"/>
      <c r="F1047476" s="6"/>
      <c r="G1047476" s="6"/>
      <c r="K1047476" s="6"/>
      <c r="S1047476" s="4"/>
      <c r="U1047476" s="6"/>
      <c r="V1047476" s="6"/>
    </row>
    <row r="1047477" s="1" customFormat="1" spans="1:22">
      <c r="A1047477" s="6"/>
      <c r="B1047477" s="6"/>
      <c r="E1047477" s="7"/>
      <c r="F1047477" s="6"/>
      <c r="G1047477" s="6"/>
      <c r="K1047477" s="6"/>
      <c r="S1047477" s="4"/>
      <c r="U1047477" s="6"/>
      <c r="V1047477" s="6"/>
    </row>
    <row r="1047478" s="1" customFormat="1" spans="1:22">
      <c r="A1047478" s="6"/>
      <c r="B1047478" s="6"/>
      <c r="E1047478" s="7"/>
      <c r="F1047478" s="6"/>
      <c r="G1047478" s="6"/>
      <c r="K1047478" s="6"/>
      <c r="S1047478" s="4"/>
      <c r="U1047478" s="6"/>
      <c r="V1047478" s="6"/>
    </row>
    <row r="1047479" s="1" customFormat="1" spans="1:22">
      <c r="A1047479" s="6"/>
      <c r="B1047479" s="6"/>
      <c r="E1047479" s="7"/>
      <c r="F1047479" s="6"/>
      <c r="G1047479" s="6"/>
      <c r="K1047479" s="6"/>
      <c r="S1047479" s="4"/>
      <c r="U1047479" s="6"/>
      <c r="V1047479" s="6"/>
    </row>
    <row r="1047480" s="1" customFormat="1" spans="1:22">
      <c r="A1047480" s="6"/>
      <c r="B1047480" s="6"/>
      <c r="E1047480" s="7"/>
      <c r="F1047480" s="6"/>
      <c r="G1047480" s="6"/>
      <c r="K1047480" s="6"/>
      <c r="S1047480" s="4"/>
      <c r="U1047480" s="6"/>
      <c r="V1047480" s="6"/>
    </row>
    <row r="1047481" s="1" customFormat="1" spans="1:22">
      <c r="A1047481" s="6"/>
      <c r="B1047481" s="6"/>
      <c r="E1047481" s="7"/>
      <c r="F1047481" s="6"/>
      <c r="G1047481" s="6"/>
      <c r="K1047481" s="6"/>
      <c r="S1047481" s="4"/>
      <c r="U1047481" s="6"/>
      <c r="V1047481" s="6"/>
    </row>
    <row r="1047482" s="1" customFormat="1" spans="1:22">
      <c r="A1047482" s="6"/>
      <c r="B1047482" s="6"/>
      <c r="E1047482" s="7"/>
      <c r="F1047482" s="6"/>
      <c r="G1047482" s="6"/>
      <c r="K1047482" s="6"/>
      <c r="S1047482" s="4"/>
      <c r="U1047482" s="6"/>
      <c r="V1047482" s="6"/>
    </row>
    <row r="1047483" s="1" customFormat="1" spans="1:22">
      <c r="A1047483" s="6"/>
      <c r="B1047483" s="6"/>
      <c r="E1047483" s="7"/>
      <c r="F1047483" s="6"/>
      <c r="G1047483" s="6"/>
      <c r="K1047483" s="6"/>
      <c r="S1047483" s="4"/>
      <c r="U1047483" s="6"/>
      <c r="V1047483" s="6"/>
    </row>
    <row r="1047484" s="1" customFormat="1" spans="1:22">
      <c r="A1047484" s="6"/>
      <c r="B1047484" s="6"/>
      <c r="E1047484" s="7"/>
      <c r="F1047484" s="6"/>
      <c r="G1047484" s="6"/>
      <c r="K1047484" s="6"/>
      <c r="S1047484" s="4"/>
      <c r="U1047484" s="6"/>
      <c r="V1047484" s="6"/>
    </row>
    <row r="1047485" s="1" customFormat="1" spans="1:22">
      <c r="A1047485" s="6"/>
      <c r="B1047485" s="6"/>
      <c r="E1047485" s="7"/>
      <c r="F1047485" s="6"/>
      <c r="G1047485" s="6"/>
      <c r="K1047485" s="6"/>
      <c r="S1047485" s="4"/>
      <c r="U1047485" s="6"/>
      <c r="V1047485" s="6"/>
    </row>
    <row r="1047486" s="1" customFormat="1" spans="1:22">
      <c r="A1047486" s="6"/>
      <c r="B1047486" s="6"/>
      <c r="E1047486" s="7"/>
      <c r="F1047486" s="6"/>
      <c r="G1047486" s="6"/>
      <c r="K1047486" s="6"/>
      <c r="S1047486" s="4"/>
      <c r="U1047486" s="6"/>
      <c r="V1047486" s="6"/>
    </row>
    <row r="1047487" s="1" customFormat="1" spans="1:22">
      <c r="A1047487" s="6"/>
      <c r="B1047487" s="6"/>
      <c r="E1047487" s="7"/>
      <c r="F1047487" s="6"/>
      <c r="G1047487" s="6"/>
      <c r="K1047487" s="6"/>
      <c r="S1047487" s="4"/>
      <c r="U1047487" s="6"/>
      <c r="V1047487" s="6"/>
    </row>
    <row r="1047488" s="1" customFormat="1" spans="1:22">
      <c r="A1047488" s="6"/>
      <c r="B1047488" s="6"/>
      <c r="E1047488" s="7"/>
      <c r="F1047488" s="6"/>
      <c r="G1047488" s="6"/>
      <c r="K1047488" s="6"/>
      <c r="S1047488" s="4"/>
      <c r="U1047488" s="6"/>
      <c r="V1047488" s="6"/>
    </row>
    <row r="1047489" s="1" customFormat="1" spans="1:22">
      <c r="A1047489" s="6"/>
      <c r="B1047489" s="6"/>
      <c r="E1047489" s="7"/>
      <c r="F1047489" s="6"/>
      <c r="G1047489" s="6"/>
      <c r="K1047489" s="6"/>
      <c r="S1047489" s="4"/>
      <c r="U1047489" s="6"/>
      <c r="V1047489" s="6"/>
    </row>
    <row r="1047490" s="1" customFormat="1" spans="1:22">
      <c r="A1047490" s="6"/>
      <c r="B1047490" s="6"/>
      <c r="E1047490" s="7"/>
      <c r="F1047490" s="6"/>
      <c r="G1047490" s="6"/>
      <c r="K1047490" s="6"/>
      <c r="S1047490" s="4"/>
      <c r="U1047490" s="6"/>
      <c r="V1047490" s="6"/>
    </row>
    <row r="1047491" s="1" customFormat="1" spans="1:22">
      <c r="A1047491" s="6"/>
      <c r="B1047491" s="6"/>
      <c r="E1047491" s="7"/>
      <c r="F1047491" s="6"/>
      <c r="G1047491" s="6"/>
      <c r="K1047491" s="6"/>
      <c r="S1047491" s="4"/>
      <c r="U1047491" s="6"/>
      <c r="V1047491" s="6"/>
    </row>
    <row r="1047492" s="1" customFormat="1" spans="1:22">
      <c r="A1047492" s="6"/>
      <c r="B1047492" s="6"/>
      <c r="E1047492" s="7"/>
      <c r="F1047492" s="6"/>
      <c r="G1047492" s="6"/>
      <c r="K1047492" s="6"/>
      <c r="S1047492" s="4"/>
      <c r="U1047492" s="6"/>
      <c r="V1047492" s="6"/>
    </row>
    <row r="1047493" s="1" customFormat="1" spans="1:22">
      <c r="A1047493" s="6"/>
      <c r="B1047493" s="6"/>
      <c r="E1047493" s="7"/>
      <c r="F1047493" s="6"/>
      <c r="G1047493" s="6"/>
      <c r="K1047493" s="6"/>
      <c r="S1047493" s="4"/>
      <c r="U1047493" s="6"/>
      <c r="V1047493" s="6"/>
    </row>
    <row r="1047494" s="1" customFormat="1" spans="1:22">
      <c r="A1047494" s="6"/>
      <c r="B1047494" s="6"/>
      <c r="E1047494" s="7"/>
      <c r="F1047494" s="6"/>
      <c r="G1047494" s="6"/>
      <c r="K1047494" s="6"/>
      <c r="S1047494" s="4"/>
      <c r="U1047494" s="6"/>
      <c r="V1047494" s="6"/>
    </row>
    <row r="1047495" s="1" customFormat="1" spans="1:22">
      <c r="A1047495" s="6"/>
      <c r="B1047495" s="6"/>
      <c r="E1047495" s="7"/>
      <c r="F1047495" s="6"/>
      <c r="G1047495" s="6"/>
      <c r="K1047495" s="6"/>
      <c r="S1047495" s="4"/>
      <c r="U1047495" s="6"/>
      <c r="V1047495" s="6"/>
    </row>
    <row r="1047496" s="1" customFormat="1" spans="1:22">
      <c r="A1047496" s="6"/>
      <c r="B1047496" s="6"/>
      <c r="E1047496" s="7"/>
      <c r="F1047496" s="6"/>
      <c r="G1047496" s="6"/>
      <c r="K1047496" s="6"/>
      <c r="S1047496" s="4"/>
      <c r="U1047496" s="6"/>
      <c r="V1047496" s="6"/>
    </row>
    <row r="1047497" s="1" customFormat="1" spans="1:22">
      <c r="A1047497" s="6"/>
      <c r="B1047497" s="6"/>
      <c r="E1047497" s="7"/>
      <c r="F1047497" s="6"/>
      <c r="G1047497" s="6"/>
      <c r="K1047497" s="6"/>
      <c r="S1047497" s="4"/>
      <c r="U1047497" s="6"/>
      <c r="V1047497" s="6"/>
    </row>
    <row r="1047498" s="1" customFormat="1" spans="1:22">
      <c r="A1047498" s="6"/>
      <c r="B1047498" s="6"/>
      <c r="E1047498" s="7"/>
      <c r="F1047498" s="6"/>
      <c r="G1047498" s="6"/>
      <c r="K1047498" s="6"/>
      <c r="S1047498" s="4"/>
      <c r="U1047498" s="6"/>
      <c r="V1047498" s="6"/>
    </row>
    <row r="1047499" s="1" customFormat="1" spans="1:22">
      <c r="A1047499" s="6"/>
      <c r="B1047499" s="6"/>
      <c r="E1047499" s="7"/>
      <c r="F1047499" s="6"/>
      <c r="G1047499" s="6"/>
      <c r="K1047499" s="6"/>
      <c r="S1047499" s="4"/>
      <c r="U1047499" s="6"/>
      <c r="V1047499" s="6"/>
    </row>
    <row r="1047500" s="1" customFormat="1" spans="1:22">
      <c r="A1047500" s="6"/>
      <c r="B1047500" s="6"/>
      <c r="E1047500" s="7"/>
      <c r="F1047500" s="6"/>
      <c r="G1047500" s="6"/>
      <c r="K1047500" s="6"/>
      <c r="S1047500" s="4"/>
      <c r="U1047500" s="6"/>
      <c r="V1047500" s="6"/>
    </row>
    <row r="1047501" s="1" customFormat="1" spans="1:22">
      <c r="A1047501" s="6"/>
      <c r="B1047501" s="6"/>
      <c r="E1047501" s="7"/>
      <c r="F1047501" s="6"/>
      <c r="G1047501" s="6"/>
      <c r="K1047501" s="6"/>
      <c r="S1047501" s="4"/>
      <c r="U1047501" s="6"/>
      <c r="V1047501" s="6"/>
    </row>
    <row r="1047502" s="1" customFormat="1" spans="1:22">
      <c r="A1047502" s="6"/>
      <c r="B1047502" s="6"/>
      <c r="E1047502" s="7"/>
      <c r="F1047502" s="6"/>
      <c r="G1047502" s="6"/>
      <c r="K1047502" s="6"/>
      <c r="S1047502" s="4"/>
      <c r="U1047502" s="6"/>
      <c r="V1047502" s="6"/>
    </row>
    <row r="1047503" s="1" customFormat="1" spans="1:22">
      <c r="A1047503" s="6"/>
      <c r="B1047503" s="6"/>
      <c r="E1047503" s="7"/>
      <c r="F1047503" s="6"/>
      <c r="G1047503" s="6"/>
      <c r="K1047503" s="6"/>
      <c r="S1047503" s="4"/>
      <c r="U1047503" s="6"/>
      <c r="V1047503" s="6"/>
    </row>
    <row r="1047504" s="1" customFormat="1" spans="1:22">
      <c r="A1047504" s="6"/>
      <c r="B1047504" s="6"/>
      <c r="E1047504" s="7"/>
      <c r="F1047504" s="6"/>
      <c r="G1047504" s="6"/>
      <c r="K1047504" s="6"/>
      <c r="S1047504" s="4"/>
      <c r="U1047504" s="6"/>
      <c r="V1047504" s="6"/>
    </row>
    <row r="1047505" s="1" customFormat="1" spans="1:22">
      <c r="A1047505" s="6"/>
      <c r="B1047505" s="6"/>
      <c r="E1047505" s="7"/>
      <c r="F1047505" s="6"/>
      <c r="G1047505" s="6"/>
      <c r="K1047505" s="6"/>
      <c r="S1047505" s="4"/>
      <c r="U1047505" s="6"/>
      <c r="V1047505" s="6"/>
    </row>
    <row r="1047506" s="1" customFormat="1" spans="1:22">
      <c r="A1047506" s="6"/>
      <c r="B1047506" s="6"/>
      <c r="E1047506" s="7"/>
      <c r="F1047506" s="6"/>
      <c r="G1047506" s="6"/>
      <c r="K1047506" s="6"/>
      <c r="S1047506" s="4"/>
      <c r="U1047506" s="6"/>
      <c r="V1047506" s="6"/>
    </row>
    <row r="1047507" s="1" customFormat="1" spans="1:22">
      <c r="A1047507" s="6"/>
      <c r="B1047507" s="6"/>
      <c r="E1047507" s="7"/>
      <c r="F1047507" s="6"/>
      <c r="G1047507" s="6"/>
      <c r="K1047507" s="6"/>
      <c r="S1047507" s="4"/>
      <c r="U1047507" s="6"/>
      <c r="V1047507" s="6"/>
    </row>
    <row r="1047508" s="1" customFormat="1" spans="1:22">
      <c r="A1047508" s="6"/>
      <c r="B1047508" s="6"/>
      <c r="E1047508" s="7"/>
      <c r="F1047508" s="6"/>
      <c r="G1047508" s="6"/>
      <c r="K1047508" s="6"/>
      <c r="S1047508" s="4"/>
      <c r="U1047508" s="6"/>
      <c r="V1047508" s="6"/>
    </row>
    <row r="1047509" s="1" customFormat="1" spans="1:22">
      <c r="A1047509" s="6"/>
      <c r="B1047509" s="6"/>
      <c r="E1047509" s="7"/>
      <c r="F1047509" s="6"/>
      <c r="G1047509" s="6"/>
      <c r="K1047509" s="6"/>
      <c r="S1047509" s="4"/>
      <c r="U1047509" s="6"/>
      <c r="V1047509" s="6"/>
    </row>
    <row r="1047510" s="1" customFormat="1" spans="1:22">
      <c r="A1047510" s="6"/>
      <c r="B1047510" s="6"/>
      <c r="E1047510" s="7"/>
      <c r="F1047510" s="6"/>
      <c r="G1047510" s="6"/>
      <c r="K1047510" s="6"/>
      <c r="S1047510" s="4"/>
      <c r="U1047510" s="6"/>
      <c r="V1047510" s="6"/>
    </row>
    <row r="1047511" s="1" customFormat="1" spans="1:22">
      <c r="A1047511" s="6"/>
      <c r="B1047511" s="6"/>
      <c r="E1047511" s="7"/>
      <c r="F1047511" s="6"/>
      <c r="G1047511" s="6"/>
      <c r="K1047511" s="6"/>
      <c r="S1047511" s="4"/>
      <c r="U1047511" s="6"/>
      <c r="V1047511" s="6"/>
    </row>
    <row r="1047512" s="1" customFormat="1" spans="1:22">
      <c r="A1047512" s="6"/>
      <c r="B1047512" s="6"/>
      <c r="E1047512" s="7"/>
      <c r="F1047512" s="6"/>
      <c r="G1047512" s="6"/>
      <c r="K1047512" s="6"/>
      <c r="S1047512" s="4"/>
      <c r="U1047512" s="6"/>
      <c r="V1047512" s="6"/>
    </row>
    <row r="1047513" s="1" customFormat="1" spans="1:22">
      <c r="A1047513" s="6"/>
      <c r="B1047513" s="6"/>
      <c r="E1047513" s="7"/>
      <c r="F1047513" s="6"/>
      <c r="G1047513" s="6"/>
      <c r="K1047513" s="6"/>
      <c r="S1047513" s="4"/>
      <c r="U1047513" s="6"/>
      <c r="V1047513" s="6"/>
    </row>
    <row r="1047514" s="1" customFormat="1" spans="1:22">
      <c r="A1047514" s="6"/>
      <c r="B1047514" s="6"/>
      <c r="E1047514" s="7"/>
      <c r="F1047514" s="6"/>
      <c r="G1047514" s="6"/>
      <c r="K1047514" s="6"/>
      <c r="S1047514" s="4"/>
      <c r="U1047514" s="6"/>
      <c r="V1047514" s="6"/>
    </row>
    <row r="1047515" s="1" customFormat="1" spans="1:22">
      <c r="A1047515" s="6"/>
      <c r="B1047515" s="6"/>
      <c r="E1047515" s="7"/>
      <c r="F1047515" s="6"/>
      <c r="G1047515" s="6"/>
      <c r="K1047515" s="6"/>
      <c r="S1047515" s="4"/>
      <c r="U1047515" s="6"/>
      <c r="V1047515" s="6"/>
    </row>
    <row r="1047516" s="1" customFormat="1" spans="1:22">
      <c r="A1047516" s="6"/>
      <c r="B1047516" s="6"/>
      <c r="E1047516" s="7"/>
      <c r="F1047516" s="6"/>
      <c r="G1047516" s="6"/>
      <c r="K1047516" s="6"/>
      <c r="S1047516" s="4"/>
      <c r="U1047516" s="6"/>
      <c r="V1047516" s="6"/>
    </row>
    <row r="1047517" s="1" customFormat="1" spans="1:22">
      <c r="A1047517" s="6"/>
      <c r="B1047517" s="6"/>
      <c r="E1047517" s="7"/>
      <c r="F1047517" s="6"/>
      <c r="G1047517" s="6"/>
      <c r="K1047517" s="6"/>
      <c r="S1047517" s="4"/>
      <c r="U1047517" s="6"/>
      <c r="V1047517" s="6"/>
    </row>
    <row r="1047518" s="1" customFormat="1" spans="1:22">
      <c r="A1047518" s="6"/>
      <c r="B1047518" s="6"/>
      <c r="E1047518" s="7"/>
      <c r="F1047518" s="6"/>
      <c r="G1047518" s="6"/>
      <c r="K1047518" s="6"/>
      <c r="S1047518" s="4"/>
      <c r="U1047518" s="6"/>
      <c r="V1047518" s="6"/>
    </row>
    <row r="1047519" s="1" customFormat="1" spans="1:22">
      <c r="A1047519" s="6"/>
      <c r="B1047519" s="6"/>
      <c r="E1047519" s="7"/>
      <c r="F1047519" s="6"/>
      <c r="G1047519" s="6"/>
      <c r="K1047519" s="6"/>
      <c r="S1047519" s="4"/>
      <c r="U1047519" s="6"/>
      <c r="V1047519" s="6"/>
    </row>
    <row r="1047520" s="1" customFormat="1" spans="1:22">
      <c r="A1047520" s="6"/>
      <c r="B1047520" s="6"/>
      <c r="E1047520" s="7"/>
      <c r="F1047520" s="6"/>
      <c r="G1047520" s="6"/>
      <c r="K1047520" s="6"/>
      <c r="S1047520" s="4"/>
      <c r="U1047520" s="6"/>
      <c r="V1047520" s="6"/>
    </row>
    <row r="1047521" s="1" customFormat="1" spans="1:22">
      <c r="A1047521" s="6"/>
      <c r="B1047521" s="6"/>
      <c r="E1047521" s="7"/>
      <c r="F1047521" s="6"/>
      <c r="G1047521" s="6"/>
      <c r="K1047521" s="6"/>
      <c r="S1047521" s="4"/>
      <c r="U1047521" s="6"/>
      <c r="V1047521" s="6"/>
    </row>
    <row r="1047522" s="1" customFormat="1" spans="1:22">
      <c r="A1047522" s="6"/>
      <c r="B1047522" s="6"/>
      <c r="E1047522" s="7"/>
      <c r="F1047522" s="6"/>
      <c r="G1047522" s="6"/>
      <c r="K1047522" s="6"/>
      <c r="S1047522" s="4"/>
      <c r="U1047522" s="6"/>
      <c r="V1047522" s="6"/>
    </row>
    <row r="1047523" s="1" customFormat="1" spans="1:22">
      <c r="A1047523" s="6"/>
      <c r="B1047523" s="6"/>
      <c r="E1047523" s="7"/>
      <c r="F1047523" s="6"/>
      <c r="G1047523" s="6"/>
      <c r="K1047523" s="6"/>
      <c r="S1047523" s="4"/>
      <c r="U1047523" s="6"/>
      <c r="V1047523" s="6"/>
    </row>
    <row r="1047524" s="1" customFormat="1" spans="1:22">
      <c r="A1047524" s="6"/>
      <c r="B1047524" s="6"/>
      <c r="E1047524" s="7"/>
      <c r="F1047524" s="6"/>
      <c r="G1047524" s="6"/>
      <c r="K1047524" s="6"/>
      <c r="S1047524" s="4"/>
      <c r="U1047524" s="6"/>
      <c r="V1047524" s="6"/>
    </row>
    <row r="1047525" s="1" customFormat="1" spans="1:22">
      <c r="A1047525" s="6"/>
      <c r="B1047525" s="6"/>
      <c r="E1047525" s="7"/>
      <c r="F1047525" s="6"/>
      <c r="G1047525" s="6"/>
      <c r="K1047525" s="6"/>
      <c r="S1047525" s="4"/>
      <c r="U1047525" s="6"/>
      <c r="V1047525" s="6"/>
    </row>
    <row r="1047526" s="1" customFormat="1" spans="1:22">
      <c r="A1047526" s="6"/>
      <c r="B1047526" s="6"/>
      <c r="E1047526" s="7"/>
      <c r="F1047526" s="6"/>
      <c r="G1047526" s="6"/>
      <c r="K1047526" s="6"/>
      <c r="S1047526" s="4"/>
      <c r="U1047526" s="6"/>
      <c r="V1047526" s="6"/>
    </row>
    <row r="1047527" s="1" customFormat="1" spans="1:22">
      <c r="A1047527" s="6"/>
      <c r="B1047527" s="6"/>
      <c r="E1047527" s="7"/>
      <c r="F1047527" s="6"/>
      <c r="G1047527" s="6"/>
      <c r="K1047527" s="6"/>
      <c r="S1047527" s="4"/>
      <c r="U1047527" s="6"/>
      <c r="V1047527" s="6"/>
    </row>
    <row r="1047528" s="1" customFormat="1" spans="1:22">
      <c r="A1047528" s="6"/>
      <c r="B1047528" s="6"/>
      <c r="E1047528" s="7"/>
      <c r="F1047528" s="6"/>
      <c r="G1047528" s="6"/>
      <c r="K1047528" s="6"/>
      <c r="S1047528" s="4"/>
      <c r="U1047528" s="6"/>
      <c r="V1047528" s="6"/>
    </row>
    <row r="1047529" s="1" customFormat="1" spans="1:22">
      <c r="A1047529" s="6"/>
      <c r="B1047529" s="6"/>
      <c r="E1047529" s="7"/>
      <c r="F1047529" s="6"/>
      <c r="G1047529" s="6"/>
      <c r="K1047529" s="6"/>
      <c r="S1047529" s="4"/>
      <c r="U1047529" s="6"/>
      <c r="V1047529" s="6"/>
    </row>
    <row r="1047530" s="1" customFormat="1" spans="1:22">
      <c r="A1047530" s="6"/>
      <c r="B1047530" s="6"/>
      <c r="E1047530" s="7"/>
      <c r="F1047530" s="6"/>
      <c r="G1047530" s="6"/>
      <c r="K1047530" s="6"/>
      <c r="S1047530" s="4"/>
      <c r="U1047530" s="6"/>
      <c r="V1047530" s="6"/>
    </row>
    <row r="1047531" s="1" customFormat="1" spans="1:22">
      <c r="A1047531" s="6"/>
      <c r="B1047531" s="6"/>
      <c r="E1047531" s="7"/>
      <c r="F1047531" s="6"/>
      <c r="G1047531" s="6"/>
      <c r="K1047531" s="6"/>
      <c r="S1047531" s="4"/>
      <c r="U1047531" s="6"/>
      <c r="V1047531" s="6"/>
    </row>
    <row r="1047532" s="1" customFormat="1" spans="1:22">
      <c r="A1047532" s="6"/>
      <c r="B1047532" s="6"/>
      <c r="E1047532" s="7"/>
      <c r="F1047532" s="6"/>
      <c r="G1047532" s="6"/>
      <c r="K1047532" s="6"/>
      <c r="S1047532" s="4"/>
      <c r="U1047532" s="6"/>
      <c r="V1047532" s="6"/>
    </row>
    <row r="1047533" s="1" customFormat="1" spans="1:22">
      <c r="A1047533" s="6"/>
      <c r="B1047533" s="6"/>
      <c r="E1047533" s="7"/>
      <c r="F1047533" s="6"/>
      <c r="G1047533" s="6"/>
      <c r="K1047533" s="6"/>
      <c r="S1047533" s="4"/>
      <c r="U1047533" s="6"/>
      <c r="V1047533" s="6"/>
    </row>
    <row r="1047534" s="1" customFormat="1" spans="1:22">
      <c r="A1047534" s="6"/>
      <c r="B1047534" s="6"/>
      <c r="E1047534" s="7"/>
      <c r="F1047534" s="6"/>
      <c r="G1047534" s="6"/>
      <c r="K1047534" s="6"/>
      <c r="S1047534" s="4"/>
      <c r="U1047534" s="6"/>
      <c r="V1047534" s="6"/>
    </row>
    <row r="1047535" s="1" customFormat="1" spans="1:22">
      <c r="A1047535" s="6"/>
      <c r="B1047535" s="6"/>
      <c r="E1047535" s="7"/>
      <c r="F1047535" s="6"/>
      <c r="G1047535" s="6"/>
      <c r="K1047535" s="6"/>
      <c r="S1047535" s="4"/>
      <c r="U1047535" s="6"/>
      <c r="V1047535" s="6"/>
    </row>
    <row r="1047536" s="1" customFormat="1" spans="1:22">
      <c r="A1047536" s="6"/>
      <c r="B1047536" s="6"/>
      <c r="E1047536" s="7"/>
      <c r="F1047536" s="6"/>
      <c r="G1047536" s="6"/>
      <c r="K1047536" s="6"/>
      <c r="S1047536" s="4"/>
      <c r="U1047536" s="6"/>
      <c r="V1047536" s="6"/>
    </row>
    <row r="1047537" s="1" customFormat="1" spans="1:22">
      <c r="A1047537" s="6"/>
      <c r="B1047537" s="6"/>
      <c r="E1047537" s="7"/>
      <c r="F1047537" s="6"/>
      <c r="G1047537" s="6"/>
      <c r="K1047537" s="6"/>
      <c r="S1047537" s="4"/>
      <c r="U1047537" s="6"/>
      <c r="V1047537" s="6"/>
    </row>
    <row r="1047538" s="1" customFormat="1" spans="1:22">
      <c r="A1047538" s="6"/>
      <c r="B1047538" s="6"/>
      <c r="E1047538" s="7"/>
      <c r="F1047538" s="6"/>
      <c r="G1047538" s="6"/>
      <c r="K1047538" s="6"/>
      <c r="S1047538" s="4"/>
      <c r="U1047538" s="6"/>
      <c r="V1047538" s="6"/>
    </row>
    <row r="1047539" s="1" customFormat="1" spans="1:22">
      <c r="A1047539" s="6"/>
      <c r="B1047539" s="6"/>
      <c r="E1047539" s="7"/>
      <c r="F1047539" s="6"/>
      <c r="G1047539" s="6"/>
      <c r="K1047539" s="6"/>
      <c r="S1047539" s="4"/>
      <c r="U1047539" s="6"/>
      <c r="V1047539" s="6"/>
    </row>
    <row r="1047540" s="1" customFormat="1" spans="1:22">
      <c r="A1047540" s="6"/>
      <c r="B1047540" s="6"/>
      <c r="E1047540" s="7"/>
      <c r="F1047540" s="6"/>
      <c r="G1047540" s="6"/>
      <c r="K1047540" s="6"/>
      <c r="S1047540" s="4"/>
      <c r="U1047540" s="6"/>
      <c r="V1047540" s="6"/>
    </row>
    <row r="1047541" s="1" customFormat="1" spans="1:22">
      <c r="A1047541" s="6"/>
      <c r="B1047541" s="6"/>
      <c r="E1047541" s="7"/>
      <c r="F1047541" s="6"/>
      <c r="G1047541" s="6"/>
      <c r="K1047541" s="6"/>
      <c r="S1047541" s="4"/>
      <c r="U1047541" s="6"/>
      <c r="V1047541" s="6"/>
    </row>
    <row r="1047542" s="1" customFormat="1" spans="1:22">
      <c r="A1047542" s="6"/>
      <c r="B1047542" s="6"/>
      <c r="E1047542" s="7"/>
      <c r="F1047542" s="6"/>
      <c r="G1047542" s="6"/>
      <c r="K1047542" s="6"/>
      <c r="S1047542" s="4"/>
      <c r="U1047542" s="6"/>
      <c r="V1047542" s="6"/>
    </row>
    <row r="1047543" s="1" customFormat="1" spans="1:22">
      <c r="A1047543" s="6"/>
      <c r="B1047543" s="6"/>
      <c r="E1047543" s="7"/>
      <c r="F1047543" s="6"/>
      <c r="G1047543" s="6"/>
      <c r="K1047543" s="6"/>
      <c r="S1047543" s="4"/>
      <c r="U1047543" s="6"/>
      <c r="V1047543" s="6"/>
    </row>
    <row r="1047544" s="1" customFormat="1" spans="1:22">
      <c r="A1047544" s="6"/>
      <c r="B1047544" s="6"/>
      <c r="E1047544" s="7"/>
      <c r="F1047544" s="6"/>
      <c r="G1047544" s="6"/>
      <c r="K1047544" s="6"/>
      <c r="S1047544" s="4"/>
      <c r="U1047544" s="6"/>
      <c r="V1047544" s="6"/>
    </row>
    <row r="1047545" s="1" customFormat="1" spans="1:22">
      <c r="A1047545" s="6"/>
      <c r="B1047545" s="6"/>
      <c r="E1047545" s="7"/>
      <c r="F1047545" s="6"/>
      <c r="G1047545" s="6"/>
      <c r="K1047545" s="6"/>
      <c r="S1047545" s="4"/>
      <c r="U1047545" s="6"/>
      <c r="V1047545" s="6"/>
    </row>
    <row r="1047546" s="1" customFormat="1" spans="1:22">
      <c r="A1047546" s="6"/>
      <c r="B1047546" s="6"/>
      <c r="E1047546" s="7"/>
      <c r="F1047546" s="6"/>
      <c r="G1047546" s="6"/>
      <c r="K1047546" s="6"/>
      <c r="S1047546" s="4"/>
      <c r="U1047546" s="6"/>
      <c r="V1047546" s="6"/>
    </row>
    <row r="1047547" s="1" customFormat="1" spans="1:22">
      <c r="A1047547" s="6"/>
      <c r="B1047547" s="6"/>
      <c r="E1047547" s="7"/>
      <c r="F1047547" s="6"/>
      <c r="G1047547" s="6"/>
      <c r="K1047547" s="6"/>
      <c r="S1047547" s="4"/>
      <c r="U1047547" s="6"/>
      <c r="V1047547" s="6"/>
    </row>
    <row r="1047548" s="1" customFormat="1" spans="1:22">
      <c r="A1047548" s="6"/>
      <c r="B1047548" s="6"/>
      <c r="E1047548" s="7"/>
      <c r="F1047548" s="6"/>
      <c r="G1047548" s="6"/>
      <c r="K1047548" s="6"/>
      <c r="S1047548" s="4"/>
      <c r="U1047548" s="6"/>
      <c r="V1047548" s="6"/>
    </row>
    <row r="1047549" s="1" customFormat="1" spans="1:22">
      <c r="A1047549" s="6"/>
      <c r="B1047549" s="6"/>
      <c r="E1047549" s="7"/>
      <c r="F1047549" s="6"/>
      <c r="G1047549" s="6"/>
      <c r="K1047549" s="6"/>
      <c r="S1047549" s="4"/>
      <c r="U1047549" s="6"/>
      <c r="V1047549" s="6"/>
    </row>
    <row r="1047550" s="1" customFormat="1" spans="1:22">
      <c r="A1047550" s="6"/>
      <c r="B1047550" s="6"/>
      <c r="E1047550" s="7"/>
      <c r="F1047550" s="6"/>
      <c r="G1047550" s="6"/>
      <c r="K1047550" s="6"/>
      <c r="S1047550" s="4"/>
      <c r="U1047550" s="6"/>
      <c r="V1047550" s="6"/>
    </row>
    <row r="1047551" s="1" customFormat="1" spans="1:22">
      <c r="A1047551" s="6"/>
      <c r="B1047551" s="6"/>
      <c r="E1047551" s="7"/>
      <c r="F1047551" s="6"/>
      <c r="G1047551" s="6"/>
      <c r="K1047551" s="6"/>
      <c r="S1047551" s="4"/>
      <c r="U1047551" s="6"/>
      <c r="V1047551" s="6"/>
    </row>
    <row r="1047552" s="1" customFormat="1" spans="1:22">
      <c r="A1047552" s="6"/>
      <c r="B1047552" s="6"/>
      <c r="E1047552" s="7"/>
      <c r="F1047552" s="6"/>
      <c r="G1047552" s="6"/>
      <c r="K1047552" s="6"/>
      <c r="S1047552" s="4"/>
      <c r="U1047552" s="6"/>
      <c r="V1047552" s="6"/>
    </row>
    <row r="1047553" s="1" customFormat="1" spans="1:22">
      <c r="A1047553" s="6"/>
      <c r="B1047553" s="6"/>
      <c r="E1047553" s="7"/>
      <c r="F1047553" s="6"/>
      <c r="G1047553" s="6"/>
      <c r="K1047553" s="6"/>
      <c r="S1047553" s="4"/>
      <c r="U1047553" s="6"/>
      <c r="V1047553" s="6"/>
    </row>
    <row r="1047554" s="1" customFormat="1" spans="1:22">
      <c r="A1047554" s="6"/>
      <c r="B1047554" s="6"/>
      <c r="E1047554" s="7"/>
      <c r="F1047554" s="6"/>
      <c r="G1047554" s="6"/>
      <c r="K1047554" s="6"/>
      <c r="S1047554" s="4"/>
      <c r="U1047554" s="6"/>
      <c r="V1047554" s="6"/>
    </row>
    <row r="1047555" s="1" customFormat="1" spans="1:22">
      <c r="A1047555" s="6"/>
      <c r="B1047555" s="6"/>
      <c r="E1047555" s="7"/>
      <c r="F1047555" s="6"/>
      <c r="G1047555" s="6"/>
      <c r="K1047555" s="6"/>
      <c r="S1047555" s="4"/>
      <c r="U1047555" s="6"/>
      <c r="V1047555" s="6"/>
    </row>
    <row r="1047556" s="1" customFormat="1" spans="1:22">
      <c r="A1047556" s="6"/>
      <c r="B1047556" s="6"/>
      <c r="E1047556" s="7"/>
      <c r="F1047556" s="6"/>
      <c r="G1047556" s="6"/>
      <c r="K1047556" s="6"/>
      <c r="S1047556" s="4"/>
      <c r="U1047556" s="6"/>
      <c r="V1047556" s="6"/>
    </row>
    <row r="1047557" s="1" customFormat="1" spans="1:22">
      <c r="A1047557" s="6"/>
      <c r="B1047557" s="6"/>
      <c r="E1047557" s="7"/>
      <c r="F1047557" s="6"/>
      <c r="G1047557" s="6"/>
      <c r="K1047557" s="6"/>
      <c r="S1047557" s="4"/>
      <c r="U1047557" s="6"/>
      <c r="V1047557" s="6"/>
    </row>
    <row r="1047558" s="1" customFormat="1" spans="1:22">
      <c r="A1047558" s="6"/>
      <c r="B1047558" s="6"/>
      <c r="E1047558" s="7"/>
      <c r="F1047558" s="6"/>
      <c r="G1047558" s="6"/>
      <c r="K1047558" s="6"/>
      <c r="S1047558" s="4"/>
      <c r="U1047558" s="6"/>
      <c r="V1047558" s="6"/>
    </row>
    <row r="1047559" s="1" customFormat="1" spans="1:22">
      <c r="A1047559" s="6"/>
      <c r="B1047559" s="6"/>
      <c r="E1047559" s="7"/>
      <c r="F1047559" s="6"/>
      <c r="G1047559" s="6"/>
      <c r="K1047559" s="6"/>
      <c r="S1047559" s="4"/>
      <c r="U1047559" s="6"/>
      <c r="V1047559" s="6"/>
    </row>
    <row r="1047560" s="1" customFormat="1" spans="1:22">
      <c r="A1047560" s="6"/>
      <c r="B1047560" s="6"/>
      <c r="E1047560" s="7"/>
      <c r="F1047560" s="6"/>
      <c r="G1047560" s="6"/>
      <c r="K1047560" s="6"/>
      <c r="S1047560" s="4"/>
      <c r="U1047560" s="6"/>
      <c r="V1047560" s="6"/>
    </row>
    <row r="1047561" s="1" customFormat="1" spans="1:22">
      <c r="A1047561" s="6"/>
      <c r="B1047561" s="6"/>
      <c r="E1047561" s="7"/>
      <c r="F1047561" s="6"/>
      <c r="G1047561" s="6"/>
      <c r="K1047561" s="6"/>
      <c r="S1047561" s="4"/>
      <c r="U1047561" s="6"/>
      <c r="V1047561" s="6"/>
    </row>
    <row r="1047562" s="1" customFormat="1" spans="1:22">
      <c r="A1047562" s="6"/>
      <c r="B1047562" s="6"/>
      <c r="E1047562" s="7"/>
      <c r="F1047562" s="6"/>
      <c r="G1047562" s="6"/>
      <c r="K1047562" s="6"/>
      <c r="S1047562" s="4"/>
      <c r="U1047562" s="6"/>
      <c r="V1047562" s="6"/>
    </row>
    <row r="1047563" s="1" customFormat="1" spans="1:22">
      <c r="A1047563" s="6"/>
      <c r="B1047563" s="6"/>
      <c r="E1047563" s="7"/>
      <c r="F1047563" s="6"/>
      <c r="G1047563" s="6"/>
      <c r="K1047563" s="6"/>
      <c r="S1047563" s="4"/>
      <c r="U1047563" s="6"/>
      <c r="V1047563" s="6"/>
    </row>
    <row r="1047564" s="1" customFormat="1" spans="1:22">
      <c r="A1047564" s="6"/>
      <c r="B1047564" s="6"/>
      <c r="E1047564" s="7"/>
      <c r="F1047564" s="6"/>
      <c r="G1047564" s="6"/>
      <c r="K1047564" s="6"/>
      <c r="S1047564" s="4"/>
      <c r="U1047564" s="6"/>
      <c r="V1047564" s="6"/>
    </row>
    <row r="1047565" s="1" customFormat="1" spans="1:22">
      <c r="A1047565" s="6"/>
      <c r="B1047565" s="6"/>
      <c r="E1047565" s="7"/>
      <c r="F1047565" s="6"/>
      <c r="G1047565" s="6"/>
      <c r="K1047565" s="6"/>
      <c r="S1047565" s="4"/>
      <c r="U1047565" s="6"/>
      <c r="V1047565" s="6"/>
    </row>
    <row r="1047566" s="1" customFormat="1" spans="1:22">
      <c r="A1047566" s="6"/>
      <c r="B1047566" s="6"/>
      <c r="E1047566" s="7"/>
      <c r="F1047566" s="6"/>
      <c r="G1047566" s="6"/>
      <c r="K1047566" s="6"/>
      <c r="S1047566" s="4"/>
      <c r="U1047566" s="6"/>
      <c r="V1047566" s="6"/>
    </row>
    <row r="1047567" s="1" customFormat="1" spans="1:22">
      <c r="A1047567" s="6"/>
      <c r="B1047567" s="6"/>
      <c r="E1047567" s="7"/>
      <c r="F1047567" s="6"/>
      <c r="G1047567" s="6"/>
      <c r="K1047567" s="6"/>
      <c r="S1047567" s="4"/>
      <c r="U1047567" s="6"/>
      <c r="V1047567" s="6"/>
    </row>
    <row r="1047568" s="1" customFormat="1" spans="1:22">
      <c r="A1047568" s="6"/>
      <c r="B1047568" s="6"/>
      <c r="E1047568" s="7"/>
      <c r="F1047568" s="6"/>
      <c r="G1047568" s="6"/>
      <c r="K1047568" s="6"/>
      <c r="S1047568" s="4"/>
      <c r="U1047568" s="6"/>
      <c r="V1047568" s="6"/>
    </row>
    <row r="1047569" s="1" customFormat="1" spans="1:22">
      <c r="A1047569" s="6"/>
      <c r="B1047569" s="6"/>
      <c r="E1047569" s="7"/>
      <c r="F1047569" s="6"/>
      <c r="G1047569" s="6"/>
      <c r="K1047569" s="6"/>
      <c r="S1047569" s="4"/>
      <c r="U1047569" s="6"/>
      <c r="V1047569" s="6"/>
    </row>
    <row r="1047570" s="1" customFormat="1" spans="1:22">
      <c r="A1047570" s="6"/>
      <c r="B1047570" s="6"/>
      <c r="E1047570" s="7"/>
      <c r="F1047570" s="6"/>
      <c r="G1047570" s="6"/>
      <c r="K1047570" s="6"/>
      <c r="S1047570" s="4"/>
      <c r="U1047570" s="6"/>
      <c r="V1047570" s="6"/>
    </row>
    <row r="1047571" s="1" customFormat="1" spans="1:22">
      <c r="A1047571" s="6"/>
      <c r="B1047571" s="6"/>
      <c r="E1047571" s="7"/>
      <c r="F1047571" s="6"/>
      <c r="G1047571" s="6"/>
      <c r="K1047571" s="6"/>
      <c r="S1047571" s="4"/>
      <c r="U1047571" s="6"/>
      <c r="V1047571" s="6"/>
    </row>
    <row r="1047572" s="1" customFormat="1" spans="1:22">
      <c r="A1047572" s="6"/>
      <c r="B1047572" s="6"/>
      <c r="E1047572" s="7"/>
      <c r="F1047572" s="6"/>
      <c r="G1047572" s="6"/>
      <c r="K1047572" s="6"/>
      <c r="S1047572" s="4"/>
      <c r="U1047572" s="6"/>
      <c r="V1047572" s="6"/>
    </row>
    <row r="1047573" s="1" customFormat="1" spans="1:22">
      <c r="A1047573" s="6"/>
      <c r="B1047573" s="6"/>
      <c r="E1047573" s="7"/>
      <c r="F1047573" s="6"/>
      <c r="G1047573" s="6"/>
      <c r="K1047573" s="6"/>
      <c r="S1047573" s="4"/>
      <c r="U1047573" s="6"/>
      <c r="V1047573" s="6"/>
    </row>
    <row r="1047574" s="1" customFormat="1" spans="1:22">
      <c r="A1047574" s="6"/>
      <c r="B1047574" s="6"/>
      <c r="E1047574" s="7"/>
      <c r="F1047574" s="6"/>
      <c r="G1047574" s="6"/>
      <c r="K1047574" s="6"/>
      <c r="S1047574" s="4"/>
      <c r="U1047574" s="6"/>
      <c r="V1047574" s="6"/>
    </row>
    <row r="1047575" s="1" customFormat="1" spans="1:22">
      <c r="A1047575" s="6"/>
      <c r="B1047575" s="6"/>
      <c r="E1047575" s="7"/>
      <c r="F1047575" s="6"/>
      <c r="G1047575" s="6"/>
      <c r="K1047575" s="6"/>
      <c r="S1047575" s="4"/>
      <c r="U1047575" s="6"/>
      <c r="V1047575" s="6"/>
    </row>
    <row r="1047576" s="1" customFormat="1" spans="1:22">
      <c r="A1047576" s="6"/>
      <c r="B1047576" s="6"/>
      <c r="E1047576" s="7"/>
      <c r="F1047576" s="6"/>
      <c r="G1047576" s="6"/>
      <c r="K1047576" s="6"/>
      <c r="S1047576" s="4"/>
      <c r="U1047576" s="6"/>
      <c r="V1047576" s="6"/>
    </row>
    <row r="1047577" s="1" customFormat="1" spans="1:22">
      <c r="A1047577" s="6"/>
      <c r="B1047577" s="6"/>
      <c r="E1047577" s="7"/>
      <c r="F1047577" s="6"/>
      <c r="G1047577" s="6"/>
      <c r="K1047577" s="6"/>
      <c r="S1047577" s="4"/>
      <c r="U1047577" s="6"/>
      <c r="V1047577" s="6"/>
    </row>
    <row r="1047578" s="1" customFormat="1" spans="1:22">
      <c r="A1047578" s="6"/>
      <c r="B1047578" s="6"/>
      <c r="E1047578" s="7"/>
      <c r="F1047578" s="6"/>
      <c r="G1047578" s="6"/>
      <c r="K1047578" s="6"/>
      <c r="S1047578" s="4"/>
      <c r="U1047578" s="6"/>
      <c r="V1047578" s="6"/>
    </row>
    <row r="1047579" s="1" customFormat="1" spans="1:22">
      <c r="A1047579" s="6"/>
      <c r="B1047579" s="6"/>
      <c r="E1047579" s="7"/>
      <c r="F1047579" s="6"/>
      <c r="G1047579" s="6"/>
      <c r="K1047579" s="6"/>
      <c r="S1047579" s="4"/>
      <c r="U1047579" s="6"/>
      <c r="V1047579" s="6"/>
    </row>
    <row r="1047580" s="1" customFormat="1" spans="1:22">
      <c r="A1047580" s="6"/>
      <c r="B1047580" s="6"/>
      <c r="E1047580" s="7"/>
      <c r="F1047580" s="6"/>
      <c r="G1047580" s="6"/>
      <c r="K1047580" s="6"/>
      <c r="S1047580" s="4"/>
      <c r="U1047580" s="6"/>
      <c r="V1047580" s="6"/>
    </row>
    <row r="1047581" s="1" customFormat="1" spans="1:22">
      <c r="A1047581" s="6"/>
      <c r="B1047581" s="6"/>
      <c r="E1047581" s="7"/>
      <c r="F1047581" s="6"/>
      <c r="G1047581" s="6"/>
      <c r="K1047581" s="6"/>
      <c r="S1047581" s="4"/>
      <c r="U1047581" s="6"/>
      <c r="V1047581" s="6"/>
    </row>
    <row r="1047582" s="1" customFormat="1" spans="1:22">
      <c r="A1047582" s="6"/>
      <c r="B1047582" s="6"/>
      <c r="E1047582" s="7"/>
      <c r="F1047582" s="6"/>
      <c r="G1047582" s="6"/>
      <c r="K1047582" s="6"/>
      <c r="S1047582" s="4"/>
      <c r="U1047582" s="6"/>
      <c r="V1047582" s="6"/>
    </row>
    <row r="1047583" s="1" customFormat="1" spans="1:22">
      <c r="A1047583" s="6"/>
      <c r="B1047583" s="6"/>
      <c r="E1047583" s="7"/>
      <c r="F1047583" s="6"/>
      <c r="G1047583" s="6"/>
      <c r="K1047583" s="6"/>
      <c r="S1047583" s="4"/>
      <c r="U1047583" s="6"/>
      <c r="V1047583" s="6"/>
    </row>
    <row r="1047584" s="1" customFormat="1" spans="1:22">
      <c r="A1047584" s="6"/>
      <c r="B1047584" s="6"/>
      <c r="E1047584" s="7"/>
      <c r="F1047584" s="6"/>
      <c r="G1047584" s="6"/>
      <c r="K1047584" s="6"/>
      <c r="S1047584" s="4"/>
      <c r="U1047584" s="6"/>
      <c r="V1047584" s="6"/>
    </row>
    <row r="1047585" s="1" customFormat="1" spans="1:22">
      <c r="A1047585" s="6"/>
      <c r="B1047585" s="6"/>
      <c r="E1047585" s="7"/>
      <c r="F1047585" s="6"/>
      <c r="G1047585" s="6"/>
      <c r="K1047585" s="6"/>
      <c r="S1047585" s="4"/>
      <c r="U1047585" s="6"/>
      <c r="V1047585" s="6"/>
    </row>
    <row r="1047586" s="1" customFormat="1" spans="1:22">
      <c r="A1047586" s="6"/>
      <c r="B1047586" s="6"/>
      <c r="E1047586" s="7"/>
      <c r="F1047586" s="6"/>
      <c r="G1047586" s="6"/>
      <c r="K1047586" s="6"/>
      <c r="S1047586" s="4"/>
      <c r="U1047586" s="6"/>
      <c r="V1047586" s="6"/>
    </row>
    <row r="1047587" s="1" customFormat="1" spans="1:22">
      <c r="A1047587" s="6"/>
      <c r="B1047587" s="6"/>
      <c r="E1047587" s="7"/>
      <c r="F1047587" s="6"/>
      <c r="G1047587" s="6"/>
      <c r="K1047587" s="6"/>
      <c r="S1047587" s="4"/>
      <c r="U1047587" s="6"/>
      <c r="V1047587" s="6"/>
    </row>
    <row r="1047588" s="1" customFormat="1" spans="1:22">
      <c r="A1047588" s="6"/>
      <c r="B1047588" s="6"/>
      <c r="E1047588" s="7"/>
      <c r="F1047588" s="6"/>
      <c r="G1047588" s="6"/>
      <c r="K1047588" s="6"/>
      <c r="S1047588" s="4"/>
      <c r="U1047588" s="6"/>
      <c r="V1047588" s="6"/>
    </row>
    <row r="1047589" s="1" customFormat="1" spans="1:22">
      <c r="A1047589" s="6"/>
      <c r="B1047589" s="6"/>
      <c r="E1047589" s="7"/>
      <c r="F1047589" s="6"/>
      <c r="G1047589" s="6"/>
      <c r="K1047589" s="6"/>
      <c r="S1047589" s="4"/>
      <c r="U1047589" s="6"/>
      <c r="V1047589" s="6"/>
    </row>
    <row r="1047590" s="1" customFormat="1" spans="1:22">
      <c r="A1047590" s="6"/>
      <c r="B1047590" s="6"/>
      <c r="E1047590" s="7"/>
      <c r="F1047590" s="6"/>
      <c r="G1047590" s="6"/>
      <c r="K1047590" s="6"/>
      <c r="S1047590" s="4"/>
      <c r="U1047590" s="6"/>
      <c r="V1047590" s="6"/>
    </row>
    <row r="1047591" s="1" customFormat="1" spans="1:22">
      <c r="A1047591" s="6"/>
      <c r="B1047591" s="6"/>
      <c r="E1047591" s="7"/>
      <c r="F1047591" s="6"/>
      <c r="G1047591" s="6"/>
      <c r="K1047591" s="6"/>
      <c r="S1047591" s="4"/>
      <c r="U1047591" s="6"/>
      <c r="V1047591" s="6"/>
    </row>
    <row r="1047592" s="1" customFormat="1" spans="1:22">
      <c r="A1047592" s="6"/>
      <c r="B1047592" s="6"/>
      <c r="E1047592" s="7"/>
      <c r="F1047592" s="6"/>
      <c r="G1047592" s="6"/>
      <c r="K1047592" s="6"/>
      <c r="S1047592" s="4"/>
      <c r="U1047592" s="6"/>
      <c r="V1047592" s="6"/>
    </row>
    <row r="1047593" s="1" customFormat="1" spans="1:22">
      <c r="A1047593" s="6"/>
      <c r="B1047593" s="6"/>
      <c r="E1047593" s="7"/>
      <c r="F1047593" s="6"/>
      <c r="G1047593" s="6"/>
      <c r="K1047593" s="6"/>
      <c r="S1047593" s="4"/>
      <c r="U1047593" s="6"/>
      <c r="V1047593" s="6"/>
    </row>
    <row r="1047594" s="1" customFormat="1" spans="1:22">
      <c r="A1047594" s="6"/>
      <c r="B1047594" s="6"/>
      <c r="E1047594" s="7"/>
      <c r="F1047594" s="6"/>
      <c r="G1047594" s="6"/>
      <c r="K1047594" s="6"/>
      <c r="S1047594" s="4"/>
      <c r="U1047594" s="6"/>
      <c r="V1047594" s="6"/>
    </row>
    <row r="1047595" s="1" customFormat="1" spans="1:22">
      <c r="A1047595" s="6"/>
      <c r="B1047595" s="6"/>
      <c r="E1047595" s="7"/>
      <c r="F1047595" s="6"/>
      <c r="G1047595" s="6"/>
      <c r="K1047595" s="6"/>
      <c r="S1047595" s="4"/>
      <c r="U1047595" s="6"/>
      <c r="V1047595" s="6"/>
    </row>
    <row r="1047596" s="1" customFormat="1" spans="1:22">
      <c r="A1047596" s="6"/>
      <c r="B1047596" s="6"/>
      <c r="E1047596" s="7"/>
      <c r="F1047596" s="6"/>
      <c r="G1047596" s="6"/>
      <c r="K1047596" s="6"/>
      <c r="S1047596" s="4"/>
      <c r="U1047596" s="6"/>
      <c r="V1047596" s="6"/>
    </row>
    <row r="1047597" s="1" customFormat="1" spans="1:22">
      <c r="A1047597" s="6"/>
      <c r="B1047597" s="6"/>
      <c r="E1047597" s="7"/>
      <c r="F1047597" s="6"/>
      <c r="G1047597" s="6"/>
      <c r="K1047597" s="6"/>
      <c r="S1047597" s="4"/>
      <c r="U1047597" s="6"/>
      <c r="V1047597" s="6"/>
    </row>
    <row r="1047598" s="1" customFormat="1" spans="1:22">
      <c r="A1047598" s="6"/>
      <c r="B1047598" s="6"/>
      <c r="E1047598" s="7"/>
      <c r="F1047598" s="6"/>
      <c r="G1047598" s="6"/>
      <c r="K1047598" s="6"/>
      <c r="S1047598" s="4"/>
      <c r="U1047598" s="6"/>
      <c r="V1047598" s="6"/>
    </row>
    <row r="1047599" s="1" customFormat="1" spans="1:22">
      <c r="A1047599" s="6"/>
      <c r="B1047599" s="6"/>
      <c r="E1047599" s="7"/>
      <c r="F1047599" s="6"/>
      <c r="G1047599" s="6"/>
      <c r="K1047599" s="6"/>
      <c r="S1047599" s="4"/>
      <c r="U1047599" s="6"/>
      <c r="V1047599" s="6"/>
    </row>
    <row r="1047600" s="1" customFormat="1" spans="1:22">
      <c r="A1047600" s="6"/>
      <c r="B1047600" s="6"/>
      <c r="E1047600" s="7"/>
      <c r="F1047600" s="6"/>
      <c r="G1047600" s="6"/>
      <c r="K1047600" s="6"/>
      <c r="S1047600" s="4"/>
      <c r="U1047600" s="6"/>
      <c r="V1047600" s="6"/>
    </row>
    <row r="1047601" s="1" customFormat="1" spans="1:22">
      <c r="A1047601" s="6"/>
      <c r="B1047601" s="6"/>
      <c r="E1047601" s="7"/>
      <c r="F1047601" s="6"/>
      <c r="G1047601" s="6"/>
      <c r="K1047601" s="6"/>
      <c r="S1047601" s="4"/>
      <c r="U1047601" s="6"/>
      <c r="V1047601" s="6"/>
    </row>
    <row r="1047602" s="1" customFormat="1" spans="1:22">
      <c r="A1047602" s="6"/>
      <c r="B1047602" s="6"/>
      <c r="E1047602" s="7"/>
      <c r="F1047602" s="6"/>
      <c r="G1047602" s="6"/>
      <c r="K1047602" s="6"/>
      <c r="S1047602" s="4"/>
      <c r="U1047602" s="6"/>
      <c r="V1047602" s="6"/>
    </row>
    <row r="1047603" s="1" customFormat="1" spans="1:22">
      <c r="A1047603" s="6"/>
      <c r="B1047603" s="6"/>
      <c r="E1047603" s="7"/>
      <c r="F1047603" s="6"/>
      <c r="G1047603" s="6"/>
      <c r="K1047603" s="6"/>
      <c r="S1047603" s="4"/>
      <c r="U1047603" s="6"/>
      <c r="V1047603" s="6"/>
    </row>
    <row r="1047604" s="1" customFormat="1" spans="1:22">
      <c r="A1047604" s="6"/>
      <c r="B1047604" s="6"/>
      <c r="E1047604" s="7"/>
      <c r="F1047604" s="6"/>
      <c r="G1047604" s="6"/>
      <c r="K1047604" s="6"/>
      <c r="S1047604" s="4"/>
      <c r="U1047604" s="6"/>
      <c r="V1047604" s="6"/>
    </row>
    <row r="1047605" s="1" customFormat="1" spans="1:22">
      <c r="A1047605" s="6"/>
      <c r="B1047605" s="6"/>
      <c r="E1047605" s="7"/>
      <c r="F1047605" s="6"/>
      <c r="G1047605" s="6"/>
      <c r="K1047605" s="6"/>
      <c r="S1047605" s="4"/>
      <c r="U1047605" s="6"/>
      <c r="V1047605" s="6"/>
    </row>
    <row r="1047606" s="1" customFormat="1" spans="1:22">
      <c r="A1047606" s="6"/>
      <c r="B1047606" s="6"/>
      <c r="E1047606" s="7"/>
      <c r="F1047606" s="6"/>
      <c r="G1047606" s="6"/>
      <c r="K1047606" s="6"/>
      <c r="S1047606" s="4"/>
      <c r="U1047606" s="6"/>
      <c r="V1047606" s="6"/>
    </row>
    <row r="1047607" s="1" customFormat="1" spans="1:22">
      <c r="A1047607" s="6"/>
      <c r="B1047607" s="6"/>
      <c r="E1047607" s="7"/>
      <c r="F1047607" s="6"/>
      <c r="G1047607" s="6"/>
      <c r="K1047607" s="6"/>
      <c r="S1047607" s="4"/>
      <c r="U1047607" s="6"/>
      <c r="V1047607" s="6"/>
    </row>
    <row r="1047608" s="1" customFormat="1" spans="1:22">
      <c r="A1047608" s="6"/>
      <c r="B1047608" s="6"/>
      <c r="E1047608" s="7"/>
      <c r="F1047608" s="6"/>
      <c r="G1047608" s="6"/>
      <c r="K1047608" s="6"/>
      <c r="S1047608" s="4"/>
      <c r="U1047608" s="6"/>
      <c r="V1047608" s="6"/>
    </row>
    <row r="1047609" s="1" customFormat="1" spans="1:22">
      <c r="A1047609" s="6"/>
      <c r="B1047609" s="6"/>
      <c r="E1047609" s="7"/>
      <c r="F1047609" s="6"/>
      <c r="G1047609" s="6"/>
      <c r="K1047609" s="6"/>
      <c r="S1047609" s="4"/>
      <c r="U1047609" s="6"/>
      <c r="V1047609" s="6"/>
    </row>
    <row r="1047610" s="1" customFormat="1" spans="1:22">
      <c r="A1047610" s="6"/>
      <c r="B1047610" s="6"/>
      <c r="E1047610" s="7"/>
      <c r="F1047610" s="6"/>
      <c r="G1047610" s="6"/>
      <c r="K1047610" s="6"/>
      <c r="S1047610" s="4"/>
      <c r="U1047610" s="6"/>
      <c r="V1047610" s="6"/>
    </row>
    <row r="1047611" s="1" customFormat="1" spans="1:22">
      <c r="A1047611" s="6"/>
      <c r="B1047611" s="6"/>
      <c r="E1047611" s="7"/>
      <c r="F1047611" s="6"/>
      <c r="G1047611" s="6"/>
      <c r="K1047611" s="6"/>
      <c r="S1047611" s="4"/>
      <c r="U1047611" s="6"/>
      <c r="V1047611" s="6"/>
    </row>
    <row r="1047612" s="1" customFormat="1" spans="1:22">
      <c r="A1047612" s="6"/>
      <c r="B1047612" s="6"/>
      <c r="E1047612" s="7"/>
      <c r="F1047612" s="6"/>
      <c r="G1047612" s="6"/>
      <c r="K1047612" s="6"/>
      <c r="S1047612" s="4"/>
      <c r="U1047612" s="6"/>
      <c r="V1047612" s="6"/>
    </row>
    <row r="1047613" s="1" customFormat="1" spans="1:22">
      <c r="A1047613" s="6"/>
      <c r="B1047613" s="6"/>
      <c r="E1047613" s="7"/>
      <c r="F1047613" s="6"/>
      <c r="G1047613" s="6"/>
      <c r="K1047613" s="6"/>
      <c r="S1047613" s="4"/>
      <c r="U1047613" s="6"/>
      <c r="V1047613" s="6"/>
    </row>
    <row r="1047614" s="1" customFormat="1" spans="1:22">
      <c r="A1047614" s="6"/>
      <c r="B1047614" s="6"/>
      <c r="E1047614" s="7"/>
      <c r="F1047614" s="6"/>
      <c r="G1047614" s="6"/>
      <c r="K1047614" s="6"/>
      <c r="S1047614" s="4"/>
      <c r="U1047614" s="6"/>
      <c r="V1047614" s="6"/>
    </row>
    <row r="1047615" s="1" customFormat="1" spans="1:22">
      <c r="A1047615" s="6"/>
      <c r="B1047615" s="6"/>
      <c r="E1047615" s="7"/>
      <c r="F1047615" s="6"/>
      <c r="G1047615" s="6"/>
      <c r="K1047615" s="6"/>
      <c r="S1047615" s="4"/>
      <c r="U1047615" s="6"/>
      <c r="V1047615" s="6"/>
    </row>
    <row r="1047616" s="1" customFormat="1" spans="1:22">
      <c r="A1047616" s="6"/>
      <c r="B1047616" s="6"/>
      <c r="E1047616" s="7"/>
      <c r="F1047616" s="6"/>
      <c r="G1047616" s="6"/>
      <c r="K1047616" s="6"/>
      <c r="S1047616" s="4"/>
      <c r="U1047616" s="6"/>
      <c r="V1047616" s="6"/>
    </row>
    <row r="1047617" s="1" customFormat="1" spans="1:22">
      <c r="A1047617" s="6"/>
      <c r="B1047617" s="6"/>
      <c r="E1047617" s="7"/>
      <c r="F1047617" s="6"/>
      <c r="G1047617" s="6"/>
      <c r="K1047617" s="6"/>
      <c r="S1047617" s="4"/>
      <c r="U1047617" s="6"/>
      <c r="V1047617" s="6"/>
    </row>
    <row r="1047618" s="1" customFormat="1" spans="1:22">
      <c r="A1047618" s="6"/>
      <c r="B1047618" s="6"/>
      <c r="E1047618" s="7"/>
      <c r="F1047618" s="6"/>
      <c r="G1047618" s="6"/>
      <c r="K1047618" s="6"/>
      <c r="S1047618" s="4"/>
      <c r="U1047618" s="6"/>
      <c r="V1047618" s="6"/>
    </row>
    <row r="1047619" s="1" customFormat="1" spans="1:22">
      <c r="A1047619" s="6"/>
      <c r="B1047619" s="6"/>
      <c r="E1047619" s="7"/>
      <c r="F1047619" s="6"/>
      <c r="G1047619" s="6"/>
      <c r="K1047619" s="6"/>
      <c r="S1047619" s="4"/>
      <c r="U1047619" s="6"/>
      <c r="V1047619" s="6"/>
    </row>
    <row r="1047620" s="1" customFormat="1" spans="1:22">
      <c r="A1047620" s="6"/>
      <c r="B1047620" s="6"/>
      <c r="E1047620" s="7"/>
      <c r="F1047620" s="6"/>
      <c r="G1047620" s="6"/>
      <c r="K1047620" s="6"/>
      <c r="S1047620" s="4"/>
      <c r="U1047620" s="6"/>
      <c r="V1047620" s="6"/>
    </row>
    <row r="1047621" s="1" customFormat="1" spans="1:22">
      <c r="A1047621" s="6"/>
      <c r="B1047621" s="6"/>
      <c r="E1047621" s="7"/>
      <c r="F1047621" s="6"/>
      <c r="G1047621" s="6"/>
      <c r="K1047621" s="6"/>
      <c r="S1047621" s="4"/>
      <c r="U1047621" s="6"/>
      <c r="V1047621" s="6"/>
    </row>
    <row r="1047622" s="1" customFormat="1" spans="1:22">
      <c r="A1047622" s="6"/>
      <c r="B1047622" s="6"/>
      <c r="E1047622" s="7"/>
      <c r="F1047622" s="6"/>
      <c r="G1047622" s="6"/>
      <c r="K1047622" s="6"/>
      <c r="S1047622" s="4"/>
      <c r="U1047622" s="6"/>
      <c r="V1047622" s="6"/>
    </row>
    <row r="1047623" s="1" customFormat="1" spans="1:22">
      <c r="A1047623" s="6"/>
      <c r="B1047623" s="6"/>
      <c r="E1047623" s="7"/>
      <c r="F1047623" s="6"/>
      <c r="G1047623" s="6"/>
      <c r="K1047623" s="6"/>
      <c r="S1047623" s="4"/>
      <c r="U1047623" s="6"/>
      <c r="V1047623" s="6"/>
    </row>
    <row r="1047624" s="1" customFormat="1" spans="1:22">
      <c r="A1047624" s="6"/>
      <c r="B1047624" s="6"/>
      <c r="E1047624" s="7"/>
      <c r="F1047624" s="6"/>
      <c r="G1047624" s="6"/>
      <c r="K1047624" s="6"/>
      <c r="S1047624" s="4"/>
      <c r="U1047624" s="6"/>
      <c r="V1047624" s="6"/>
    </row>
    <row r="1047625" s="1" customFormat="1" spans="1:22">
      <c r="A1047625" s="6"/>
      <c r="B1047625" s="6"/>
      <c r="E1047625" s="7"/>
      <c r="F1047625" s="6"/>
      <c r="G1047625" s="6"/>
      <c r="K1047625" s="6"/>
      <c r="S1047625" s="4"/>
      <c r="U1047625" s="6"/>
      <c r="V1047625" s="6"/>
    </row>
    <row r="1047626" s="1" customFormat="1" spans="1:22">
      <c r="A1047626" s="6"/>
      <c r="B1047626" s="6"/>
      <c r="E1047626" s="7"/>
      <c r="F1047626" s="6"/>
      <c r="G1047626" s="6"/>
      <c r="K1047626" s="6"/>
      <c r="S1047626" s="4"/>
      <c r="U1047626" s="6"/>
      <c r="V1047626" s="6"/>
    </row>
    <row r="1047627" s="1" customFormat="1" spans="1:22">
      <c r="A1047627" s="6"/>
      <c r="B1047627" s="6"/>
      <c r="E1047627" s="7"/>
      <c r="F1047627" s="6"/>
      <c r="G1047627" s="6"/>
      <c r="K1047627" s="6"/>
      <c r="S1047627" s="4"/>
      <c r="U1047627" s="6"/>
      <c r="V1047627" s="6"/>
    </row>
    <row r="1047628" s="1" customFormat="1" spans="1:22">
      <c r="A1047628" s="6"/>
      <c r="B1047628" s="6"/>
      <c r="E1047628" s="7"/>
      <c r="F1047628" s="6"/>
      <c r="G1047628" s="6"/>
      <c r="K1047628" s="6"/>
      <c r="S1047628" s="4"/>
      <c r="U1047628" s="6"/>
      <c r="V1047628" s="6"/>
    </row>
    <row r="1047629" s="1" customFormat="1" spans="1:22">
      <c r="A1047629" s="6"/>
      <c r="B1047629" s="6"/>
      <c r="E1047629" s="7"/>
      <c r="F1047629" s="6"/>
      <c r="G1047629" s="6"/>
      <c r="K1047629" s="6"/>
      <c r="S1047629" s="4"/>
      <c r="U1047629" s="6"/>
      <c r="V1047629" s="6"/>
    </row>
    <row r="1047630" s="1" customFormat="1" spans="1:22">
      <c r="A1047630" s="6"/>
      <c r="B1047630" s="6"/>
      <c r="E1047630" s="7"/>
      <c r="F1047630" s="6"/>
      <c r="G1047630" s="6"/>
      <c r="K1047630" s="6"/>
      <c r="S1047630" s="4"/>
      <c r="U1047630" s="6"/>
      <c r="V1047630" s="6"/>
    </row>
    <row r="1047631" s="1" customFormat="1" spans="1:22">
      <c r="A1047631" s="6"/>
      <c r="B1047631" s="6"/>
      <c r="E1047631" s="7"/>
      <c r="F1047631" s="6"/>
      <c r="G1047631" s="6"/>
      <c r="K1047631" s="6"/>
      <c r="S1047631" s="4"/>
      <c r="U1047631" s="6"/>
      <c r="V1047631" s="6"/>
    </row>
    <row r="1047632" s="1" customFormat="1" spans="1:22">
      <c r="A1047632" s="6"/>
      <c r="B1047632" s="6"/>
      <c r="E1047632" s="7"/>
      <c r="F1047632" s="6"/>
      <c r="G1047632" s="6"/>
      <c r="K1047632" s="6"/>
      <c r="S1047632" s="4"/>
      <c r="U1047632" s="6"/>
      <c r="V1047632" s="6"/>
    </row>
    <row r="1047633" s="1" customFormat="1" spans="1:22">
      <c r="A1047633" s="6"/>
      <c r="B1047633" s="6"/>
      <c r="E1047633" s="7"/>
      <c r="F1047633" s="6"/>
      <c r="G1047633" s="6"/>
      <c r="K1047633" s="6"/>
      <c r="S1047633" s="4"/>
      <c r="U1047633" s="6"/>
      <c r="V1047633" s="6"/>
    </row>
    <row r="1047634" s="1" customFormat="1" spans="1:22">
      <c r="A1047634" s="6"/>
      <c r="B1047634" s="6"/>
      <c r="E1047634" s="7"/>
      <c r="F1047634" s="6"/>
      <c r="G1047634" s="6"/>
      <c r="K1047634" s="6"/>
      <c r="S1047634" s="4"/>
      <c r="U1047634" s="6"/>
      <c r="V1047634" s="6"/>
    </row>
    <row r="1047635" s="1" customFormat="1" spans="1:22">
      <c r="A1047635" s="6"/>
      <c r="B1047635" s="6"/>
      <c r="E1047635" s="7"/>
      <c r="F1047635" s="6"/>
      <c r="G1047635" s="6"/>
      <c r="K1047635" s="6"/>
      <c r="S1047635" s="4"/>
      <c r="U1047635" s="6"/>
      <c r="V1047635" s="6"/>
    </row>
    <row r="1047636" s="1" customFormat="1" spans="1:22">
      <c r="A1047636" s="6"/>
      <c r="B1047636" s="6"/>
      <c r="E1047636" s="7"/>
      <c r="F1047636" s="6"/>
      <c r="G1047636" s="6"/>
      <c r="K1047636" s="6"/>
      <c r="S1047636" s="4"/>
      <c r="U1047636" s="6"/>
      <c r="V1047636" s="6"/>
    </row>
    <row r="1047637" s="1" customFormat="1" spans="1:22">
      <c r="A1047637" s="6"/>
      <c r="B1047637" s="6"/>
      <c r="E1047637" s="7"/>
      <c r="F1047637" s="6"/>
      <c r="G1047637" s="6"/>
      <c r="K1047637" s="6"/>
      <c r="S1047637" s="4"/>
      <c r="U1047637" s="6"/>
      <c r="V1047637" s="6"/>
    </row>
    <row r="1047638" s="1" customFormat="1" spans="1:22">
      <c r="A1047638" s="6"/>
      <c r="B1047638" s="6"/>
      <c r="E1047638" s="7"/>
      <c r="F1047638" s="6"/>
      <c r="G1047638" s="6"/>
      <c r="K1047638" s="6"/>
      <c r="S1047638" s="4"/>
      <c r="U1047638" s="6"/>
      <c r="V1047638" s="6"/>
    </row>
    <row r="1047639" s="1" customFormat="1" spans="1:22">
      <c r="A1047639" s="6"/>
      <c r="B1047639" s="6"/>
      <c r="E1047639" s="7"/>
      <c r="F1047639" s="6"/>
      <c r="G1047639" s="6"/>
      <c r="K1047639" s="6"/>
      <c r="S1047639" s="4"/>
      <c r="U1047639" s="6"/>
      <c r="V1047639" s="6"/>
    </row>
    <row r="1047640" s="1" customFormat="1" spans="1:22">
      <c r="A1047640" s="6"/>
      <c r="B1047640" s="6"/>
      <c r="E1047640" s="7"/>
      <c r="F1047640" s="6"/>
      <c r="G1047640" s="6"/>
      <c r="K1047640" s="6"/>
      <c r="S1047640" s="4"/>
      <c r="U1047640" s="6"/>
      <c r="V1047640" s="6"/>
    </row>
    <row r="1047641" s="1" customFormat="1" spans="1:22">
      <c r="A1047641" s="6"/>
      <c r="B1047641" s="6"/>
      <c r="E1047641" s="7"/>
      <c r="F1047641" s="6"/>
      <c r="G1047641" s="6"/>
      <c r="K1047641" s="6"/>
      <c r="S1047641" s="4"/>
      <c r="U1047641" s="6"/>
      <c r="V1047641" s="6"/>
    </row>
    <row r="1047642" s="1" customFormat="1" spans="1:22">
      <c r="A1047642" s="6"/>
      <c r="B1047642" s="6"/>
      <c r="E1047642" s="7"/>
      <c r="F1047642" s="6"/>
      <c r="G1047642" s="6"/>
      <c r="K1047642" s="6"/>
      <c r="S1047642" s="4"/>
      <c r="U1047642" s="6"/>
      <c r="V1047642" s="6"/>
    </row>
    <row r="1047643" s="1" customFormat="1" spans="1:22">
      <c r="A1047643" s="6"/>
      <c r="B1047643" s="6"/>
      <c r="E1047643" s="7"/>
      <c r="F1047643" s="6"/>
      <c r="G1047643" s="6"/>
      <c r="K1047643" s="6"/>
      <c r="S1047643" s="4"/>
      <c r="U1047643" s="6"/>
      <c r="V1047643" s="6"/>
    </row>
    <row r="1047644" s="1" customFormat="1" spans="1:22">
      <c r="A1047644" s="6"/>
      <c r="B1047644" s="6"/>
      <c r="E1047644" s="7"/>
      <c r="F1047644" s="6"/>
      <c r="G1047644" s="6"/>
      <c r="K1047644" s="6"/>
      <c r="S1047644" s="4"/>
      <c r="U1047644" s="6"/>
      <c r="V1047644" s="6"/>
    </row>
    <row r="1047645" s="1" customFormat="1" spans="1:22">
      <c r="A1047645" s="6"/>
      <c r="B1047645" s="6"/>
      <c r="E1047645" s="7"/>
      <c r="F1047645" s="6"/>
      <c r="G1047645" s="6"/>
      <c r="K1047645" s="6"/>
      <c r="S1047645" s="4"/>
      <c r="U1047645" s="6"/>
      <c r="V1047645" s="6"/>
    </row>
    <row r="1047646" s="1" customFormat="1" spans="1:22">
      <c r="A1047646" s="6"/>
      <c r="B1047646" s="6"/>
      <c r="E1047646" s="7"/>
      <c r="F1047646" s="6"/>
      <c r="G1047646" s="6"/>
      <c r="K1047646" s="6"/>
      <c r="S1047646" s="4"/>
      <c r="U1047646" s="6"/>
      <c r="V1047646" s="6"/>
    </row>
    <row r="1047647" s="1" customFormat="1" spans="1:22">
      <c r="A1047647" s="6"/>
      <c r="B1047647" s="6"/>
      <c r="E1047647" s="7"/>
      <c r="F1047647" s="6"/>
      <c r="G1047647" s="6"/>
      <c r="K1047647" s="6"/>
      <c r="S1047647" s="4"/>
      <c r="U1047647" s="6"/>
      <c r="V1047647" s="6"/>
    </row>
    <row r="1047648" s="1" customFormat="1" spans="1:22">
      <c r="A1047648" s="6"/>
      <c r="B1047648" s="6"/>
      <c r="E1047648" s="7"/>
      <c r="F1047648" s="6"/>
      <c r="G1047648" s="6"/>
      <c r="K1047648" s="6"/>
      <c r="S1047648" s="4"/>
      <c r="U1047648" s="6"/>
      <c r="V1047648" s="6"/>
    </row>
    <row r="1047649" s="1" customFormat="1" spans="1:22">
      <c r="A1047649" s="6"/>
      <c r="B1047649" s="6"/>
      <c r="E1047649" s="7"/>
      <c r="F1047649" s="6"/>
      <c r="G1047649" s="6"/>
      <c r="K1047649" s="6"/>
      <c r="S1047649" s="4"/>
      <c r="U1047649" s="6"/>
      <c r="V1047649" s="6"/>
    </row>
    <row r="1047650" s="1" customFormat="1" spans="1:22">
      <c r="A1047650" s="6"/>
      <c r="B1047650" s="6"/>
      <c r="E1047650" s="7"/>
      <c r="F1047650" s="6"/>
      <c r="G1047650" s="6"/>
      <c r="K1047650" s="6"/>
      <c r="S1047650" s="4"/>
      <c r="U1047650" s="6"/>
      <c r="V1047650" s="6"/>
    </row>
    <row r="1047651" s="1" customFormat="1" spans="1:22">
      <c r="A1047651" s="6"/>
      <c r="B1047651" s="6"/>
      <c r="E1047651" s="7"/>
      <c r="F1047651" s="6"/>
      <c r="G1047651" s="6"/>
      <c r="K1047651" s="6"/>
      <c r="S1047651" s="4"/>
      <c r="U1047651" s="6"/>
      <c r="V1047651" s="6"/>
    </row>
    <row r="1047652" s="1" customFormat="1" spans="1:22">
      <c r="A1047652" s="6"/>
      <c r="B1047652" s="6"/>
      <c r="E1047652" s="7"/>
      <c r="F1047652" s="6"/>
      <c r="G1047652" s="6"/>
      <c r="K1047652" s="6"/>
      <c r="S1047652" s="4"/>
      <c r="U1047652" s="6"/>
      <c r="V1047652" s="6"/>
    </row>
    <row r="1047653" s="1" customFormat="1" spans="1:22">
      <c r="A1047653" s="6"/>
      <c r="B1047653" s="6"/>
      <c r="E1047653" s="7"/>
      <c r="F1047653" s="6"/>
      <c r="G1047653" s="6"/>
      <c r="K1047653" s="6"/>
      <c r="S1047653" s="4"/>
      <c r="U1047653" s="6"/>
      <c r="V1047653" s="6"/>
    </row>
    <row r="1047654" s="1" customFormat="1" spans="1:22">
      <c r="A1047654" s="6"/>
      <c r="B1047654" s="6"/>
      <c r="E1047654" s="7"/>
      <c r="F1047654" s="6"/>
      <c r="G1047654" s="6"/>
      <c r="K1047654" s="6"/>
      <c r="S1047654" s="4"/>
      <c r="U1047654" s="6"/>
      <c r="V1047654" s="6"/>
    </row>
    <row r="1047655" s="1" customFormat="1" spans="1:22">
      <c r="A1047655" s="6"/>
      <c r="B1047655" s="6"/>
      <c r="E1047655" s="7"/>
      <c r="F1047655" s="6"/>
      <c r="G1047655" s="6"/>
      <c r="K1047655" s="6"/>
      <c r="S1047655" s="4"/>
      <c r="U1047655" s="6"/>
      <c r="V1047655" s="6"/>
    </row>
    <row r="1047656" s="1" customFormat="1" spans="1:22">
      <c r="A1047656" s="6"/>
      <c r="B1047656" s="6"/>
      <c r="E1047656" s="7"/>
      <c r="F1047656" s="6"/>
      <c r="G1047656" s="6"/>
      <c r="K1047656" s="6"/>
      <c r="S1047656" s="4"/>
      <c r="U1047656" s="6"/>
      <c r="V1047656" s="6"/>
    </row>
    <row r="1047657" s="1" customFormat="1" spans="1:22">
      <c r="A1047657" s="6"/>
      <c r="B1047657" s="6"/>
      <c r="E1047657" s="7"/>
      <c r="F1047657" s="6"/>
      <c r="G1047657" s="6"/>
      <c r="K1047657" s="6"/>
      <c r="S1047657" s="4"/>
      <c r="U1047657" s="6"/>
      <c r="V1047657" s="6"/>
    </row>
    <row r="1047658" s="1" customFormat="1" spans="1:22">
      <c r="A1047658" s="6"/>
      <c r="B1047658" s="6"/>
      <c r="E1047658" s="7"/>
      <c r="F1047658" s="6"/>
      <c r="G1047658" s="6"/>
      <c r="K1047658" s="6"/>
      <c r="S1047658" s="4"/>
      <c r="U1047658" s="6"/>
      <c r="V1047658" s="6"/>
    </row>
    <row r="1047659" s="1" customFormat="1" spans="1:22">
      <c r="A1047659" s="6"/>
      <c r="B1047659" s="6"/>
      <c r="E1047659" s="7"/>
      <c r="F1047659" s="6"/>
      <c r="G1047659" s="6"/>
      <c r="K1047659" s="6"/>
      <c r="S1047659" s="4"/>
      <c r="U1047659" s="6"/>
      <c r="V1047659" s="6"/>
    </row>
    <row r="1047660" s="1" customFormat="1" spans="1:22">
      <c r="A1047660" s="6"/>
      <c r="B1047660" s="6"/>
      <c r="E1047660" s="7"/>
      <c r="F1047660" s="6"/>
      <c r="G1047660" s="6"/>
      <c r="K1047660" s="6"/>
      <c r="S1047660" s="4"/>
      <c r="U1047660" s="6"/>
      <c r="V1047660" s="6"/>
    </row>
    <row r="1047661" s="1" customFormat="1" spans="1:22">
      <c r="A1047661" s="6"/>
      <c r="B1047661" s="6"/>
      <c r="E1047661" s="7"/>
      <c r="F1047661" s="6"/>
      <c r="G1047661" s="6"/>
      <c r="K1047661" s="6"/>
      <c r="S1047661" s="4"/>
      <c r="U1047661" s="6"/>
      <c r="V1047661" s="6"/>
    </row>
    <row r="1047662" s="1" customFormat="1" spans="1:22">
      <c r="A1047662" s="6"/>
      <c r="B1047662" s="6"/>
      <c r="E1047662" s="7"/>
      <c r="F1047662" s="6"/>
      <c r="G1047662" s="6"/>
      <c r="K1047662" s="6"/>
      <c r="S1047662" s="4"/>
      <c r="U1047662" s="6"/>
      <c r="V1047662" s="6"/>
    </row>
    <row r="1047663" s="1" customFormat="1" spans="1:22">
      <c r="A1047663" s="6"/>
      <c r="B1047663" s="6"/>
      <c r="E1047663" s="7"/>
      <c r="F1047663" s="6"/>
      <c r="G1047663" s="6"/>
      <c r="K1047663" s="6"/>
      <c r="S1047663" s="4"/>
      <c r="U1047663" s="6"/>
      <c r="V1047663" s="6"/>
    </row>
    <row r="1047664" s="1" customFormat="1" spans="1:22">
      <c r="A1047664" s="6"/>
      <c r="B1047664" s="6"/>
      <c r="E1047664" s="7"/>
      <c r="F1047664" s="6"/>
      <c r="G1047664" s="6"/>
      <c r="K1047664" s="6"/>
      <c r="S1047664" s="4"/>
      <c r="U1047664" s="6"/>
      <c r="V1047664" s="6"/>
    </row>
    <row r="1047665" s="1" customFormat="1" spans="1:22">
      <c r="A1047665" s="6"/>
      <c r="B1047665" s="6"/>
      <c r="E1047665" s="7"/>
      <c r="F1047665" s="6"/>
      <c r="G1047665" s="6"/>
      <c r="K1047665" s="6"/>
      <c r="S1047665" s="4"/>
      <c r="U1047665" s="6"/>
      <c r="V1047665" s="6"/>
    </row>
    <row r="1047666" s="1" customFormat="1" spans="1:22">
      <c r="A1047666" s="6"/>
      <c r="B1047666" s="6"/>
      <c r="E1047666" s="7"/>
      <c r="F1047666" s="6"/>
      <c r="G1047666" s="6"/>
      <c r="K1047666" s="6"/>
      <c r="S1047666" s="4"/>
      <c r="U1047666" s="6"/>
      <c r="V1047666" s="6"/>
    </row>
    <row r="1047667" s="1" customFormat="1" spans="1:22">
      <c r="A1047667" s="6"/>
      <c r="B1047667" s="6"/>
      <c r="E1047667" s="7"/>
      <c r="F1047667" s="6"/>
      <c r="G1047667" s="6"/>
      <c r="K1047667" s="6"/>
      <c r="S1047667" s="4"/>
      <c r="U1047667" s="6"/>
      <c r="V1047667" s="6"/>
    </row>
    <row r="1047668" s="1" customFormat="1" spans="1:22">
      <c r="A1047668" s="6"/>
      <c r="B1047668" s="6"/>
      <c r="E1047668" s="7"/>
      <c r="F1047668" s="6"/>
      <c r="G1047668" s="6"/>
      <c r="K1047668" s="6"/>
      <c r="S1047668" s="4"/>
      <c r="U1047668" s="6"/>
      <c r="V1047668" s="6"/>
    </row>
    <row r="1047669" s="1" customFormat="1" spans="1:22">
      <c r="A1047669" s="6"/>
      <c r="B1047669" s="6"/>
      <c r="E1047669" s="7"/>
      <c r="F1047669" s="6"/>
      <c r="G1047669" s="6"/>
      <c r="K1047669" s="6"/>
      <c r="S1047669" s="4"/>
      <c r="U1047669" s="6"/>
      <c r="V1047669" s="6"/>
    </row>
    <row r="1047670" s="1" customFormat="1" spans="1:22">
      <c r="A1047670" s="6"/>
      <c r="B1047670" s="6"/>
      <c r="E1047670" s="7"/>
      <c r="F1047670" s="6"/>
      <c r="G1047670" s="6"/>
      <c r="K1047670" s="6"/>
      <c r="S1047670" s="4"/>
      <c r="U1047670" s="6"/>
      <c r="V1047670" s="6"/>
    </row>
    <row r="1047671" s="1" customFormat="1" spans="1:22">
      <c r="A1047671" s="6"/>
      <c r="B1047671" s="6"/>
      <c r="E1047671" s="7"/>
      <c r="F1047671" s="6"/>
      <c r="G1047671" s="6"/>
      <c r="K1047671" s="6"/>
      <c r="S1047671" s="4"/>
      <c r="U1047671" s="6"/>
      <c r="V1047671" s="6"/>
    </row>
    <row r="1047672" s="1" customFormat="1" spans="1:22">
      <c r="A1047672" s="6"/>
      <c r="B1047672" s="6"/>
      <c r="E1047672" s="7"/>
      <c r="F1047672" s="6"/>
      <c r="G1047672" s="6"/>
      <c r="K1047672" s="6"/>
      <c r="S1047672" s="4"/>
      <c r="U1047672" s="6"/>
      <c r="V1047672" s="6"/>
    </row>
    <row r="1047673" s="1" customFormat="1" spans="1:22">
      <c r="A1047673" s="6"/>
      <c r="B1047673" s="6"/>
      <c r="E1047673" s="7"/>
      <c r="F1047673" s="6"/>
      <c r="G1047673" s="6"/>
      <c r="K1047673" s="6"/>
      <c r="S1047673" s="4"/>
      <c r="U1047673" s="6"/>
      <c r="V1047673" s="6"/>
    </row>
    <row r="1047674" s="1" customFormat="1" spans="1:22">
      <c r="A1047674" s="6"/>
      <c r="B1047674" s="6"/>
      <c r="E1047674" s="7"/>
      <c r="F1047674" s="6"/>
      <c r="G1047674" s="6"/>
      <c r="K1047674" s="6"/>
      <c r="S1047674" s="4"/>
      <c r="U1047674" s="6"/>
      <c r="V1047674" s="6"/>
    </row>
    <row r="1047675" s="1" customFormat="1" spans="1:22">
      <c r="A1047675" s="6"/>
      <c r="B1047675" s="6"/>
      <c r="E1047675" s="7"/>
      <c r="F1047675" s="6"/>
      <c r="G1047675" s="6"/>
      <c r="K1047675" s="6"/>
      <c r="S1047675" s="4"/>
      <c r="U1047675" s="6"/>
      <c r="V1047675" s="6"/>
    </row>
    <row r="1047676" s="1" customFormat="1" spans="1:22">
      <c r="A1047676" s="6"/>
      <c r="B1047676" s="6"/>
      <c r="E1047676" s="7"/>
      <c r="F1047676" s="6"/>
      <c r="G1047676" s="6"/>
      <c r="K1047676" s="6"/>
      <c r="S1047676" s="4"/>
      <c r="U1047676" s="6"/>
      <c r="V1047676" s="6"/>
    </row>
    <row r="1047677" s="1" customFormat="1" spans="1:22">
      <c r="A1047677" s="6"/>
      <c r="B1047677" s="6"/>
      <c r="E1047677" s="7"/>
      <c r="F1047677" s="6"/>
      <c r="G1047677" s="6"/>
      <c r="K1047677" s="6"/>
      <c r="S1047677" s="4"/>
      <c r="U1047677" s="6"/>
      <c r="V1047677" s="6"/>
    </row>
    <row r="1047678" s="1" customFormat="1" spans="1:22">
      <c r="A1047678" s="6"/>
      <c r="B1047678" s="6"/>
      <c r="E1047678" s="7"/>
      <c r="F1047678" s="6"/>
      <c r="G1047678" s="6"/>
      <c r="K1047678" s="6"/>
      <c r="S1047678" s="4"/>
      <c r="U1047678" s="6"/>
      <c r="V1047678" s="6"/>
    </row>
    <row r="1047679" s="1" customFormat="1" spans="1:22">
      <c r="A1047679" s="6"/>
      <c r="B1047679" s="6"/>
      <c r="E1047679" s="7"/>
      <c r="F1047679" s="6"/>
      <c r="G1047679" s="6"/>
      <c r="K1047679" s="6"/>
      <c r="S1047679" s="4"/>
      <c r="U1047679" s="6"/>
      <c r="V1047679" s="6"/>
    </row>
    <row r="1047680" s="1" customFormat="1" spans="1:22">
      <c r="A1047680" s="6"/>
      <c r="B1047680" s="6"/>
      <c r="E1047680" s="7"/>
      <c r="F1047680" s="6"/>
      <c r="G1047680" s="6"/>
      <c r="K1047680" s="6"/>
      <c r="S1047680" s="4"/>
      <c r="U1047680" s="6"/>
      <c r="V1047680" s="6"/>
    </row>
    <row r="1047681" s="1" customFormat="1" spans="1:22">
      <c r="A1047681" s="6"/>
      <c r="B1047681" s="6"/>
      <c r="E1047681" s="7"/>
      <c r="F1047681" s="6"/>
      <c r="G1047681" s="6"/>
      <c r="K1047681" s="6"/>
      <c r="S1047681" s="4"/>
      <c r="U1047681" s="6"/>
      <c r="V1047681" s="6"/>
    </row>
    <row r="1047682" s="1" customFormat="1" spans="1:22">
      <c r="A1047682" s="6"/>
      <c r="B1047682" s="6"/>
      <c r="E1047682" s="7"/>
      <c r="F1047682" s="6"/>
      <c r="G1047682" s="6"/>
      <c r="K1047682" s="6"/>
      <c r="S1047682" s="4"/>
      <c r="U1047682" s="6"/>
      <c r="V1047682" s="6"/>
    </row>
    <row r="1047683" s="1" customFormat="1" spans="1:22">
      <c r="A1047683" s="6"/>
      <c r="B1047683" s="6"/>
      <c r="E1047683" s="7"/>
      <c r="F1047683" s="6"/>
      <c r="G1047683" s="6"/>
      <c r="K1047683" s="6"/>
      <c r="S1047683" s="4"/>
      <c r="U1047683" s="6"/>
      <c r="V1047683" s="6"/>
    </row>
    <row r="1047684" s="1" customFormat="1" spans="1:22">
      <c r="A1047684" s="6"/>
      <c r="B1047684" s="6"/>
      <c r="E1047684" s="7"/>
      <c r="F1047684" s="6"/>
      <c r="G1047684" s="6"/>
      <c r="K1047684" s="6"/>
      <c r="S1047684" s="4"/>
      <c r="U1047684" s="6"/>
      <c r="V1047684" s="6"/>
    </row>
    <row r="1047685" s="1" customFormat="1" spans="1:22">
      <c r="A1047685" s="6"/>
      <c r="B1047685" s="6"/>
      <c r="E1047685" s="7"/>
      <c r="F1047685" s="6"/>
      <c r="G1047685" s="6"/>
      <c r="K1047685" s="6"/>
      <c r="S1047685" s="4"/>
      <c r="U1047685" s="6"/>
      <c r="V1047685" s="6"/>
    </row>
    <row r="1047686" s="1" customFormat="1" spans="1:22">
      <c r="A1047686" s="6"/>
      <c r="B1047686" s="6"/>
      <c r="E1047686" s="7"/>
      <c r="F1047686" s="6"/>
      <c r="G1047686" s="6"/>
      <c r="K1047686" s="6"/>
      <c r="S1047686" s="4"/>
      <c r="U1047686" s="6"/>
      <c r="V1047686" s="6"/>
    </row>
    <row r="1047687" s="1" customFormat="1" spans="1:22">
      <c r="A1047687" s="6"/>
      <c r="B1047687" s="6"/>
      <c r="E1047687" s="7"/>
      <c r="F1047687" s="6"/>
      <c r="G1047687" s="6"/>
      <c r="K1047687" s="6"/>
      <c r="S1047687" s="4"/>
      <c r="U1047687" s="6"/>
      <c r="V1047687" s="6"/>
    </row>
    <row r="1047688" s="1" customFormat="1" spans="1:22">
      <c r="A1047688" s="6"/>
      <c r="B1047688" s="6"/>
      <c r="E1047688" s="7"/>
      <c r="F1047688" s="6"/>
      <c r="G1047688" s="6"/>
      <c r="K1047688" s="6"/>
      <c r="S1047688" s="4"/>
      <c r="U1047688" s="6"/>
      <c r="V1047688" s="6"/>
    </row>
    <row r="1047689" s="1" customFormat="1" spans="1:22">
      <c r="A1047689" s="6"/>
      <c r="B1047689" s="6"/>
      <c r="E1047689" s="7"/>
      <c r="F1047689" s="6"/>
      <c r="G1047689" s="6"/>
      <c r="K1047689" s="6"/>
      <c r="S1047689" s="4"/>
      <c r="U1047689" s="6"/>
      <c r="V1047689" s="6"/>
    </row>
    <row r="1047690" s="1" customFormat="1" spans="1:22">
      <c r="A1047690" s="6"/>
      <c r="B1047690" s="6"/>
      <c r="E1047690" s="7"/>
      <c r="F1047690" s="6"/>
      <c r="G1047690" s="6"/>
      <c r="K1047690" s="6"/>
      <c r="S1047690" s="4"/>
      <c r="U1047690" s="6"/>
      <c r="V1047690" s="6"/>
    </row>
    <row r="1047691" s="1" customFormat="1" spans="1:22">
      <c r="A1047691" s="6"/>
      <c r="B1047691" s="6"/>
      <c r="E1047691" s="7"/>
      <c r="F1047691" s="6"/>
      <c r="G1047691" s="6"/>
      <c r="K1047691" s="6"/>
      <c r="S1047691" s="4"/>
      <c r="U1047691" s="6"/>
      <c r="V1047691" s="6"/>
    </row>
    <row r="1047692" s="1" customFormat="1" spans="1:22">
      <c r="A1047692" s="6"/>
      <c r="B1047692" s="6"/>
      <c r="E1047692" s="7"/>
      <c r="F1047692" s="6"/>
      <c r="G1047692" s="6"/>
      <c r="K1047692" s="6"/>
      <c r="S1047692" s="4"/>
      <c r="U1047692" s="6"/>
      <c r="V1047692" s="6"/>
    </row>
    <row r="1047693" s="1" customFormat="1" spans="1:22">
      <c r="A1047693" s="6"/>
      <c r="B1047693" s="6"/>
      <c r="E1047693" s="7"/>
      <c r="F1047693" s="6"/>
      <c r="G1047693" s="6"/>
      <c r="K1047693" s="6"/>
      <c r="S1047693" s="4"/>
      <c r="U1047693" s="6"/>
      <c r="V1047693" s="6"/>
    </row>
    <row r="1047694" s="1" customFormat="1" spans="1:22">
      <c r="A1047694" s="6"/>
      <c r="B1047694" s="6"/>
      <c r="E1047694" s="7"/>
      <c r="F1047694" s="6"/>
      <c r="G1047694" s="6"/>
      <c r="K1047694" s="6"/>
      <c r="S1047694" s="4"/>
      <c r="U1047694" s="6"/>
      <c r="V1047694" s="6"/>
    </row>
    <row r="1047695" s="1" customFormat="1" spans="1:22">
      <c r="A1047695" s="6"/>
      <c r="B1047695" s="6"/>
      <c r="E1047695" s="7"/>
      <c r="F1047695" s="6"/>
      <c r="G1047695" s="6"/>
      <c r="K1047695" s="6"/>
      <c r="S1047695" s="4"/>
      <c r="U1047695" s="6"/>
      <c r="V1047695" s="6"/>
    </row>
    <row r="1047696" s="1" customFormat="1" spans="1:22">
      <c r="A1047696" s="6"/>
      <c r="B1047696" s="6"/>
      <c r="E1047696" s="7"/>
      <c r="F1047696" s="6"/>
      <c r="G1047696" s="6"/>
      <c r="K1047696" s="6"/>
      <c r="S1047696" s="4"/>
      <c r="U1047696" s="6"/>
      <c r="V1047696" s="6"/>
    </row>
    <row r="1047697" s="1" customFormat="1" spans="1:22">
      <c r="A1047697" s="6"/>
      <c r="B1047697" s="6"/>
      <c r="E1047697" s="7"/>
      <c r="F1047697" s="6"/>
      <c r="G1047697" s="6"/>
      <c r="K1047697" s="6"/>
      <c r="S1047697" s="4"/>
      <c r="U1047697" s="6"/>
      <c r="V1047697" s="6"/>
    </row>
    <row r="1047698" s="1" customFormat="1" spans="1:22">
      <c r="A1047698" s="6"/>
      <c r="B1047698" s="6"/>
      <c r="E1047698" s="7"/>
      <c r="F1047698" s="6"/>
      <c r="G1047698" s="6"/>
      <c r="K1047698" s="6"/>
      <c r="S1047698" s="4"/>
      <c r="U1047698" s="6"/>
      <c r="V1047698" s="6"/>
    </row>
    <row r="1047699" s="1" customFormat="1" spans="1:22">
      <c r="A1047699" s="6"/>
      <c r="B1047699" s="6"/>
      <c r="E1047699" s="7"/>
      <c r="F1047699" s="6"/>
      <c r="G1047699" s="6"/>
      <c r="K1047699" s="6"/>
      <c r="S1047699" s="4"/>
      <c r="U1047699" s="6"/>
      <c r="V1047699" s="6"/>
    </row>
    <row r="1047700" s="1" customFormat="1" spans="1:22">
      <c r="A1047700" s="6"/>
      <c r="B1047700" s="6"/>
      <c r="E1047700" s="7"/>
      <c r="F1047700" s="6"/>
      <c r="G1047700" s="6"/>
      <c r="K1047700" s="6"/>
      <c r="S1047700" s="4"/>
      <c r="U1047700" s="6"/>
      <c r="V1047700" s="6"/>
    </row>
    <row r="1047701" s="1" customFormat="1" spans="1:22">
      <c r="A1047701" s="6"/>
      <c r="B1047701" s="6"/>
      <c r="E1047701" s="7"/>
      <c r="F1047701" s="6"/>
      <c r="G1047701" s="6"/>
      <c r="K1047701" s="6"/>
      <c r="S1047701" s="4"/>
      <c r="U1047701" s="6"/>
      <c r="V1047701" s="6"/>
    </row>
    <row r="1047702" s="1" customFormat="1" spans="1:22">
      <c r="A1047702" s="6"/>
      <c r="B1047702" s="6"/>
      <c r="E1047702" s="7"/>
      <c r="F1047702" s="6"/>
      <c r="G1047702" s="6"/>
      <c r="K1047702" s="6"/>
      <c r="S1047702" s="4"/>
      <c r="U1047702" s="6"/>
      <c r="V1047702" s="6"/>
    </row>
    <row r="1047703" s="1" customFormat="1" spans="1:22">
      <c r="A1047703" s="6"/>
      <c r="B1047703" s="6"/>
      <c r="E1047703" s="7"/>
      <c r="F1047703" s="6"/>
      <c r="G1047703" s="6"/>
      <c r="K1047703" s="6"/>
      <c r="S1047703" s="4"/>
      <c r="U1047703" s="6"/>
      <c r="V1047703" s="6"/>
    </row>
    <row r="1047704" s="1" customFormat="1" spans="1:22">
      <c r="A1047704" s="6"/>
      <c r="B1047704" s="6"/>
      <c r="E1047704" s="7"/>
      <c r="F1047704" s="6"/>
      <c r="G1047704" s="6"/>
      <c r="K1047704" s="6"/>
      <c r="S1047704" s="4"/>
      <c r="U1047704" s="6"/>
      <c r="V1047704" s="6"/>
    </row>
    <row r="1047705" s="1" customFormat="1" spans="1:22">
      <c r="A1047705" s="6"/>
      <c r="B1047705" s="6"/>
      <c r="E1047705" s="7"/>
      <c r="F1047705" s="6"/>
      <c r="G1047705" s="6"/>
      <c r="K1047705" s="6"/>
      <c r="S1047705" s="4"/>
      <c r="U1047705" s="6"/>
      <c r="V1047705" s="6"/>
    </row>
    <row r="1047706" s="1" customFormat="1" spans="1:22">
      <c r="A1047706" s="6"/>
      <c r="B1047706" s="6"/>
      <c r="E1047706" s="7"/>
      <c r="F1047706" s="6"/>
      <c r="G1047706" s="6"/>
      <c r="K1047706" s="6"/>
      <c r="S1047706" s="4"/>
      <c r="U1047706" s="6"/>
      <c r="V1047706" s="6"/>
    </row>
    <row r="1047707" s="1" customFormat="1" spans="1:22">
      <c r="A1047707" s="6"/>
      <c r="B1047707" s="6"/>
      <c r="E1047707" s="7"/>
      <c r="F1047707" s="6"/>
      <c r="G1047707" s="6"/>
      <c r="K1047707" s="6"/>
      <c r="S1047707" s="4"/>
      <c r="U1047707" s="6"/>
      <c r="V1047707" s="6"/>
    </row>
    <row r="1047708" s="1" customFormat="1" spans="1:22">
      <c r="A1047708" s="6"/>
      <c r="B1047708" s="6"/>
      <c r="E1047708" s="7"/>
      <c r="F1047708" s="6"/>
      <c r="G1047708" s="6"/>
      <c r="K1047708" s="6"/>
      <c r="S1047708" s="4"/>
      <c r="U1047708" s="6"/>
      <c r="V1047708" s="6"/>
    </row>
    <row r="1047709" s="1" customFormat="1" spans="1:22">
      <c r="A1047709" s="6"/>
      <c r="B1047709" s="6"/>
      <c r="E1047709" s="7"/>
      <c r="F1047709" s="6"/>
      <c r="G1047709" s="6"/>
      <c r="K1047709" s="6"/>
      <c r="S1047709" s="4"/>
      <c r="U1047709" s="6"/>
      <c r="V1047709" s="6"/>
    </row>
    <row r="1047710" s="1" customFormat="1" spans="1:22">
      <c r="A1047710" s="6"/>
      <c r="B1047710" s="6"/>
      <c r="E1047710" s="7"/>
      <c r="F1047710" s="6"/>
      <c r="G1047710" s="6"/>
      <c r="K1047710" s="6"/>
      <c r="S1047710" s="4"/>
      <c r="U1047710" s="6"/>
      <c r="V1047710" s="6"/>
    </row>
    <row r="1047711" s="1" customFormat="1" spans="1:22">
      <c r="A1047711" s="6"/>
      <c r="B1047711" s="6"/>
      <c r="E1047711" s="7"/>
      <c r="F1047711" s="6"/>
      <c r="G1047711" s="6"/>
      <c r="K1047711" s="6"/>
      <c r="S1047711" s="4"/>
      <c r="U1047711" s="6"/>
      <c r="V1047711" s="6"/>
    </row>
    <row r="1047712" s="1" customFormat="1" spans="1:22">
      <c r="A1047712" s="6"/>
      <c r="B1047712" s="6"/>
      <c r="E1047712" s="7"/>
      <c r="F1047712" s="6"/>
      <c r="G1047712" s="6"/>
      <c r="K1047712" s="6"/>
      <c r="S1047712" s="4"/>
      <c r="U1047712" s="6"/>
      <c r="V1047712" s="6"/>
    </row>
    <row r="1047713" s="1" customFormat="1" spans="1:22">
      <c r="A1047713" s="6"/>
      <c r="B1047713" s="6"/>
      <c r="E1047713" s="7"/>
      <c r="F1047713" s="6"/>
      <c r="G1047713" s="6"/>
      <c r="K1047713" s="6"/>
      <c r="S1047713" s="4"/>
      <c r="U1047713" s="6"/>
      <c r="V1047713" s="6"/>
    </row>
    <row r="1047714" s="1" customFormat="1" spans="1:22">
      <c r="A1047714" s="6"/>
      <c r="B1047714" s="6"/>
      <c r="E1047714" s="7"/>
      <c r="F1047714" s="6"/>
      <c r="G1047714" s="6"/>
      <c r="K1047714" s="6"/>
      <c r="S1047714" s="4"/>
      <c r="U1047714" s="6"/>
      <c r="V1047714" s="6"/>
    </row>
    <row r="1047715" s="1" customFormat="1" spans="1:22">
      <c r="A1047715" s="6"/>
      <c r="B1047715" s="6"/>
      <c r="E1047715" s="7"/>
      <c r="F1047715" s="6"/>
      <c r="G1047715" s="6"/>
      <c r="K1047715" s="6"/>
      <c r="S1047715" s="4"/>
      <c r="U1047715" s="6"/>
      <c r="V1047715" s="6"/>
    </row>
    <row r="1047716" s="1" customFormat="1" spans="1:22">
      <c r="A1047716" s="6"/>
      <c r="B1047716" s="6"/>
      <c r="E1047716" s="7"/>
      <c r="F1047716" s="6"/>
      <c r="G1047716" s="6"/>
      <c r="K1047716" s="6"/>
      <c r="S1047716" s="4"/>
      <c r="U1047716" s="6"/>
      <c r="V1047716" s="6"/>
    </row>
    <row r="1047717" s="1" customFormat="1" spans="1:22">
      <c r="A1047717" s="6"/>
      <c r="B1047717" s="6"/>
      <c r="E1047717" s="7"/>
      <c r="F1047717" s="6"/>
      <c r="G1047717" s="6"/>
      <c r="K1047717" s="6"/>
      <c r="S1047717" s="4"/>
      <c r="U1047717" s="6"/>
      <c r="V1047717" s="6"/>
    </row>
    <row r="1047718" s="1" customFormat="1" spans="1:22">
      <c r="A1047718" s="6"/>
      <c r="B1047718" s="6"/>
      <c r="E1047718" s="7"/>
      <c r="F1047718" s="6"/>
      <c r="G1047718" s="6"/>
      <c r="K1047718" s="6"/>
      <c r="S1047718" s="4"/>
      <c r="U1047718" s="6"/>
      <c r="V1047718" s="6"/>
    </row>
    <row r="1047719" s="1" customFormat="1" spans="1:22">
      <c r="A1047719" s="6"/>
      <c r="B1047719" s="6"/>
      <c r="E1047719" s="7"/>
      <c r="F1047719" s="6"/>
      <c r="G1047719" s="6"/>
      <c r="K1047719" s="6"/>
      <c r="S1047719" s="4"/>
      <c r="U1047719" s="6"/>
      <c r="V1047719" s="6"/>
    </row>
    <row r="1047720" s="1" customFormat="1" spans="1:22">
      <c r="A1047720" s="6"/>
      <c r="B1047720" s="6"/>
      <c r="E1047720" s="7"/>
      <c r="F1047720" s="6"/>
      <c r="G1047720" s="6"/>
      <c r="K1047720" s="6"/>
      <c r="S1047720" s="4"/>
      <c r="U1047720" s="6"/>
      <c r="V1047720" s="6"/>
    </row>
    <row r="1047721" s="1" customFormat="1" spans="1:22">
      <c r="A1047721" s="6"/>
      <c r="B1047721" s="6"/>
      <c r="E1047721" s="7"/>
      <c r="F1047721" s="6"/>
      <c r="G1047721" s="6"/>
      <c r="K1047721" s="6"/>
      <c r="S1047721" s="4"/>
      <c r="U1047721" s="6"/>
      <c r="V1047721" s="6"/>
    </row>
    <row r="1047722" s="1" customFormat="1" spans="1:22">
      <c r="A1047722" s="6"/>
      <c r="B1047722" s="6"/>
      <c r="E1047722" s="7"/>
      <c r="F1047722" s="6"/>
      <c r="G1047722" s="6"/>
      <c r="K1047722" s="6"/>
      <c r="S1047722" s="4"/>
      <c r="U1047722" s="6"/>
      <c r="V1047722" s="6"/>
    </row>
    <row r="1047723" s="1" customFormat="1" spans="1:22">
      <c r="A1047723" s="6"/>
      <c r="B1047723" s="6"/>
      <c r="E1047723" s="7"/>
      <c r="F1047723" s="6"/>
      <c r="G1047723" s="6"/>
      <c r="K1047723" s="6"/>
      <c r="S1047723" s="4"/>
      <c r="U1047723" s="6"/>
      <c r="V1047723" s="6"/>
    </row>
    <row r="1047724" s="1" customFormat="1" spans="1:22">
      <c r="A1047724" s="6"/>
      <c r="B1047724" s="6"/>
      <c r="E1047724" s="7"/>
      <c r="F1047724" s="6"/>
      <c r="G1047724" s="6"/>
      <c r="K1047724" s="6"/>
      <c r="S1047724" s="4"/>
      <c r="U1047724" s="6"/>
      <c r="V1047724" s="6"/>
    </row>
    <row r="1047725" s="1" customFormat="1" spans="1:22">
      <c r="A1047725" s="6"/>
      <c r="B1047725" s="6"/>
      <c r="E1047725" s="7"/>
      <c r="F1047725" s="6"/>
      <c r="G1047725" s="6"/>
      <c r="K1047725" s="6"/>
      <c r="S1047725" s="4"/>
      <c r="U1047725" s="6"/>
      <c r="V1047725" s="6"/>
    </row>
    <row r="1047726" s="1" customFormat="1" spans="1:22">
      <c r="A1047726" s="6"/>
      <c r="B1047726" s="6"/>
      <c r="E1047726" s="7"/>
      <c r="F1047726" s="6"/>
      <c r="G1047726" s="6"/>
      <c r="K1047726" s="6"/>
      <c r="S1047726" s="4"/>
      <c r="U1047726" s="6"/>
      <c r="V1047726" s="6"/>
    </row>
    <row r="1047727" s="1" customFormat="1" spans="1:22">
      <c r="A1047727" s="6"/>
      <c r="B1047727" s="6"/>
      <c r="E1047727" s="7"/>
      <c r="F1047727" s="6"/>
      <c r="G1047727" s="6"/>
      <c r="K1047727" s="6"/>
      <c r="S1047727" s="4"/>
      <c r="U1047727" s="6"/>
      <c r="V1047727" s="6"/>
    </row>
    <row r="1047728" s="1" customFormat="1" spans="1:22">
      <c r="A1047728" s="6"/>
      <c r="B1047728" s="6"/>
      <c r="E1047728" s="7"/>
      <c r="F1047728" s="6"/>
      <c r="G1047728" s="6"/>
      <c r="K1047728" s="6"/>
      <c r="S1047728" s="4"/>
      <c r="U1047728" s="6"/>
      <c r="V1047728" s="6"/>
    </row>
    <row r="1047729" s="1" customFormat="1" spans="1:22">
      <c r="A1047729" s="6"/>
      <c r="B1047729" s="6"/>
      <c r="E1047729" s="7"/>
      <c r="F1047729" s="6"/>
      <c r="G1047729" s="6"/>
      <c r="K1047729" s="6"/>
      <c r="S1047729" s="4"/>
      <c r="U1047729" s="6"/>
      <c r="V1047729" s="6"/>
    </row>
    <row r="1047730" s="1" customFormat="1" spans="1:22">
      <c r="A1047730" s="6"/>
      <c r="B1047730" s="6"/>
      <c r="E1047730" s="7"/>
      <c r="F1047730" s="6"/>
      <c r="G1047730" s="6"/>
      <c r="K1047730" s="6"/>
      <c r="S1047730" s="4"/>
      <c r="U1047730" s="6"/>
      <c r="V1047730" s="6"/>
    </row>
    <row r="1047731" s="1" customFormat="1" spans="1:22">
      <c r="A1047731" s="6"/>
      <c r="B1047731" s="6"/>
      <c r="E1047731" s="7"/>
      <c r="F1047731" s="6"/>
      <c r="G1047731" s="6"/>
      <c r="K1047731" s="6"/>
      <c r="S1047731" s="4"/>
      <c r="U1047731" s="6"/>
      <c r="V1047731" s="6"/>
    </row>
    <row r="1047732" s="1" customFormat="1" spans="1:22">
      <c r="A1047732" s="6"/>
      <c r="B1047732" s="6"/>
      <c r="E1047732" s="7"/>
      <c r="F1047732" s="6"/>
      <c r="G1047732" s="6"/>
      <c r="K1047732" s="6"/>
      <c r="S1047732" s="4"/>
      <c r="U1047732" s="6"/>
      <c r="V1047732" s="6"/>
    </row>
    <row r="1047733" s="1" customFormat="1" spans="1:22">
      <c r="A1047733" s="6"/>
      <c r="B1047733" s="6"/>
      <c r="E1047733" s="7"/>
      <c r="F1047733" s="6"/>
      <c r="G1047733" s="6"/>
      <c r="K1047733" s="6"/>
      <c r="S1047733" s="4"/>
      <c r="U1047733" s="6"/>
      <c r="V1047733" s="6"/>
    </row>
    <row r="1047734" s="1" customFormat="1" spans="1:22">
      <c r="A1047734" s="6"/>
      <c r="B1047734" s="6"/>
      <c r="E1047734" s="7"/>
      <c r="F1047734" s="6"/>
      <c r="G1047734" s="6"/>
      <c r="K1047734" s="6"/>
      <c r="S1047734" s="4"/>
      <c r="U1047734" s="6"/>
      <c r="V1047734" s="6"/>
    </row>
    <row r="1047735" s="1" customFormat="1" spans="1:22">
      <c r="A1047735" s="6"/>
      <c r="B1047735" s="6"/>
      <c r="E1047735" s="7"/>
      <c r="F1047735" s="6"/>
      <c r="G1047735" s="6"/>
      <c r="K1047735" s="6"/>
      <c r="S1047735" s="4"/>
      <c r="U1047735" s="6"/>
      <c r="V1047735" s="6"/>
    </row>
    <row r="1047736" s="1" customFormat="1" spans="1:22">
      <c r="A1047736" s="6"/>
      <c r="B1047736" s="6"/>
      <c r="E1047736" s="7"/>
      <c r="F1047736" s="6"/>
      <c r="G1047736" s="6"/>
      <c r="K1047736" s="6"/>
      <c r="S1047736" s="4"/>
      <c r="U1047736" s="6"/>
      <c r="V1047736" s="6"/>
    </row>
    <row r="1047737" s="1" customFormat="1" spans="1:22">
      <c r="A1047737" s="6"/>
      <c r="B1047737" s="6"/>
      <c r="E1047737" s="7"/>
      <c r="F1047737" s="6"/>
      <c r="G1047737" s="6"/>
      <c r="K1047737" s="6"/>
      <c r="S1047737" s="4"/>
      <c r="U1047737" s="6"/>
      <c r="V1047737" s="6"/>
    </row>
    <row r="1047738" s="1" customFormat="1" spans="1:22">
      <c r="A1047738" s="6"/>
      <c r="B1047738" s="6"/>
      <c r="E1047738" s="7"/>
      <c r="F1047738" s="6"/>
      <c r="G1047738" s="6"/>
      <c r="K1047738" s="6"/>
      <c r="S1047738" s="4"/>
      <c r="U1047738" s="6"/>
      <c r="V1047738" s="6"/>
    </row>
    <row r="1047739" s="1" customFormat="1" spans="1:22">
      <c r="A1047739" s="6"/>
      <c r="B1047739" s="6"/>
      <c r="E1047739" s="7"/>
      <c r="F1047739" s="6"/>
      <c r="G1047739" s="6"/>
      <c r="K1047739" s="6"/>
      <c r="S1047739" s="4"/>
      <c r="U1047739" s="6"/>
      <c r="V1047739" s="6"/>
    </row>
    <row r="1047740" s="1" customFormat="1" spans="1:22">
      <c r="A1047740" s="6"/>
      <c r="B1047740" s="6"/>
      <c r="E1047740" s="7"/>
      <c r="F1047740" s="6"/>
      <c r="G1047740" s="6"/>
      <c r="K1047740" s="6"/>
      <c r="S1047740" s="4"/>
      <c r="U1047740" s="6"/>
      <c r="V1047740" s="6"/>
    </row>
    <row r="1047741" s="1" customFormat="1" spans="1:22">
      <c r="A1047741" s="6"/>
      <c r="B1047741" s="6"/>
      <c r="E1047741" s="7"/>
      <c r="F1047741" s="6"/>
      <c r="G1047741" s="6"/>
      <c r="K1047741" s="6"/>
      <c r="S1047741" s="4"/>
      <c r="U1047741" s="6"/>
      <c r="V1047741" s="6"/>
    </row>
    <row r="1047742" s="1" customFormat="1" spans="1:22">
      <c r="A1047742" s="6"/>
      <c r="B1047742" s="6"/>
      <c r="E1047742" s="7"/>
      <c r="F1047742" s="6"/>
      <c r="G1047742" s="6"/>
      <c r="K1047742" s="6"/>
      <c r="S1047742" s="4"/>
      <c r="U1047742" s="6"/>
      <c r="V1047742" s="6"/>
    </row>
    <row r="1047743" s="1" customFormat="1" spans="1:22">
      <c r="A1047743" s="6"/>
      <c r="B1047743" s="6"/>
      <c r="E1047743" s="7"/>
      <c r="F1047743" s="6"/>
      <c r="G1047743" s="6"/>
      <c r="K1047743" s="6"/>
      <c r="S1047743" s="4"/>
      <c r="U1047743" s="6"/>
      <c r="V1047743" s="6"/>
    </row>
    <row r="1047744" s="1" customFormat="1" spans="1:22">
      <c r="A1047744" s="6"/>
      <c r="B1047744" s="6"/>
      <c r="E1047744" s="7"/>
      <c r="F1047744" s="6"/>
      <c r="G1047744" s="6"/>
      <c r="K1047744" s="6"/>
      <c r="S1047744" s="4"/>
      <c r="U1047744" s="6"/>
      <c r="V1047744" s="6"/>
    </row>
    <row r="1047745" s="1" customFormat="1" spans="1:22">
      <c r="A1047745" s="6"/>
      <c r="B1047745" s="6"/>
      <c r="E1047745" s="7"/>
      <c r="F1047745" s="6"/>
      <c r="G1047745" s="6"/>
      <c r="K1047745" s="6"/>
      <c r="S1047745" s="4"/>
      <c r="U1047745" s="6"/>
      <c r="V1047745" s="6"/>
    </row>
    <row r="1047746" s="1" customFormat="1" spans="1:22">
      <c r="A1047746" s="6"/>
      <c r="B1047746" s="6"/>
      <c r="E1047746" s="7"/>
      <c r="F1047746" s="6"/>
      <c r="G1047746" s="6"/>
      <c r="K1047746" s="6"/>
      <c r="S1047746" s="4"/>
      <c r="U1047746" s="6"/>
      <c r="V1047746" s="6"/>
    </row>
    <row r="1047747" s="1" customFormat="1" spans="1:22">
      <c r="A1047747" s="6"/>
      <c r="B1047747" s="6"/>
      <c r="E1047747" s="7"/>
      <c r="F1047747" s="6"/>
      <c r="G1047747" s="6"/>
      <c r="K1047747" s="6"/>
      <c r="S1047747" s="4"/>
      <c r="U1047747" s="6"/>
      <c r="V1047747" s="6"/>
    </row>
    <row r="1047748" s="1" customFormat="1" spans="1:22">
      <c r="A1047748" s="6"/>
      <c r="B1047748" s="6"/>
      <c r="E1047748" s="7"/>
      <c r="F1047748" s="6"/>
      <c r="G1047748" s="6"/>
      <c r="K1047748" s="6"/>
      <c r="S1047748" s="4"/>
      <c r="U1047748" s="6"/>
      <c r="V1047748" s="6"/>
    </row>
    <row r="1047749" s="1" customFormat="1" spans="1:22">
      <c r="A1047749" s="6"/>
      <c r="B1047749" s="6"/>
      <c r="E1047749" s="7"/>
      <c r="F1047749" s="6"/>
      <c r="G1047749" s="6"/>
      <c r="K1047749" s="6"/>
      <c r="S1047749" s="4"/>
      <c r="U1047749" s="6"/>
      <c r="V1047749" s="6"/>
    </row>
    <row r="1047750" s="1" customFormat="1" spans="1:22">
      <c r="A1047750" s="6"/>
      <c r="B1047750" s="6"/>
      <c r="E1047750" s="7"/>
      <c r="F1047750" s="6"/>
      <c r="G1047750" s="6"/>
      <c r="K1047750" s="6"/>
      <c r="S1047750" s="4"/>
      <c r="U1047750" s="6"/>
      <c r="V1047750" s="6"/>
    </row>
    <row r="1047751" s="1" customFormat="1" spans="1:22">
      <c r="A1047751" s="6"/>
      <c r="B1047751" s="6"/>
      <c r="E1047751" s="7"/>
      <c r="F1047751" s="6"/>
      <c r="G1047751" s="6"/>
      <c r="K1047751" s="6"/>
      <c r="S1047751" s="4"/>
      <c r="U1047751" s="6"/>
      <c r="V1047751" s="6"/>
    </row>
    <row r="1047752" s="1" customFormat="1" spans="1:22">
      <c r="A1047752" s="6"/>
      <c r="B1047752" s="6"/>
      <c r="E1047752" s="7"/>
      <c r="F1047752" s="6"/>
      <c r="G1047752" s="6"/>
      <c r="K1047752" s="6"/>
      <c r="S1047752" s="4"/>
      <c r="U1047752" s="6"/>
      <c r="V1047752" s="6"/>
    </row>
    <row r="1047753" s="1" customFormat="1" spans="1:22">
      <c r="A1047753" s="6"/>
      <c r="B1047753" s="6"/>
      <c r="E1047753" s="7"/>
      <c r="F1047753" s="6"/>
      <c r="G1047753" s="6"/>
      <c r="K1047753" s="6"/>
      <c r="S1047753" s="4"/>
      <c r="U1047753" s="6"/>
      <c r="V1047753" s="6"/>
    </row>
    <row r="1047754" s="1" customFormat="1" spans="1:22">
      <c r="A1047754" s="6"/>
      <c r="B1047754" s="6"/>
      <c r="E1047754" s="7"/>
      <c r="F1047754" s="6"/>
      <c r="G1047754" s="6"/>
      <c r="K1047754" s="6"/>
      <c r="S1047754" s="4"/>
      <c r="U1047754" s="6"/>
      <c r="V1047754" s="6"/>
    </row>
    <row r="1047755" s="1" customFormat="1" spans="1:22">
      <c r="A1047755" s="6"/>
      <c r="B1047755" s="6"/>
      <c r="E1047755" s="7"/>
      <c r="F1047755" s="6"/>
      <c r="G1047755" s="6"/>
      <c r="K1047755" s="6"/>
      <c r="S1047755" s="4"/>
      <c r="U1047755" s="6"/>
      <c r="V1047755" s="6"/>
    </row>
    <row r="1047756" s="1" customFormat="1" spans="1:22">
      <c r="A1047756" s="6"/>
      <c r="B1047756" s="6"/>
      <c r="E1047756" s="7"/>
      <c r="F1047756" s="6"/>
      <c r="G1047756" s="6"/>
      <c r="K1047756" s="6"/>
      <c r="S1047756" s="4"/>
      <c r="U1047756" s="6"/>
      <c r="V1047756" s="6"/>
    </row>
    <row r="1047757" s="1" customFormat="1" spans="1:22">
      <c r="A1047757" s="6"/>
      <c r="B1047757" s="6"/>
      <c r="E1047757" s="7"/>
      <c r="F1047757" s="6"/>
      <c r="G1047757" s="6"/>
      <c r="K1047757" s="6"/>
      <c r="S1047757" s="4"/>
      <c r="U1047757" s="6"/>
      <c r="V1047757" s="6"/>
    </row>
    <row r="1047758" s="1" customFormat="1" spans="1:22">
      <c r="A1047758" s="6"/>
      <c r="B1047758" s="6"/>
      <c r="E1047758" s="7"/>
      <c r="F1047758" s="6"/>
      <c r="G1047758" s="6"/>
      <c r="K1047758" s="6"/>
      <c r="S1047758" s="4"/>
      <c r="U1047758" s="6"/>
      <c r="V1047758" s="6"/>
    </row>
    <row r="1047759" s="1" customFormat="1" spans="1:22">
      <c r="A1047759" s="6"/>
      <c r="B1047759" s="6"/>
      <c r="E1047759" s="7"/>
      <c r="F1047759" s="6"/>
      <c r="G1047759" s="6"/>
      <c r="K1047759" s="6"/>
      <c r="S1047759" s="4"/>
      <c r="U1047759" s="6"/>
      <c r="V1047759" s="6"/>
    </row>
    <row r="1047760" s="1" customFormat="1" spans="1:22">
      <c r="A1047760" s="6"/>
      <c r="B1047760" s="6"/>
      <c r="E1047760" s="7"/>
      <c r="F1047760" s="6"/>
      <c r="G1047760" s="6"/>
      <c r="K1047760" s="6"/>
      <c r="S1047760" s="4"/>
      <c r="U1047760" s="6"/>
      <c r="V1047760" s="6"/>
    </row>
    <row r="1047761" s="1" customFormat="1" spans="1:22">
      <c r="A1047761" s="6"/>
      <c r="B1047761" s="6"/>
      <c r="E1047761" s="7"/>
      <c r="F1047761" s="6"/>
      <c r="G1047761" s="6"/>
      <c r="K1047761" s="6"/>
      <c r="S1047761" s="4"/>
      <c r="U1047761" s="6"/>
      <c r="V1047761" s="6"/>
    </row>
    <row r="1047762" s="1" customFormat="1" spans="1:22">
      <c r="A1047762" s="6"/>
      <c r="B1047762" s="6"/>
      <c r="E1047762" s="7"/>
      <c r="F1047762" s="6"/>
      <c r="G1047762" s="6"/>
      <c r="K1047762" s="6"/>
      <c r="S1047762" s="4"/>
      <c r="U1047762" s="6"/>
      <c r="V1047762" s="6"/>
    </row>
    <row r="1047763" s="1" customFormat="1" spans="1:22">
      <c r="A1047763" s="6"/>
      <c r="B1047763" s="6"/>
      <c r="E1047763" s="7"/>
      <c r="F1047763" s="6"/>
      <c r="G1047763" s="6"/>
      <c r="K1047763" s="6"/>
      <c r="S1047763" s="4"/>
      <c r="U1047763" s="6"/>
      <c r="V1047763" s="6"/>
    </row>
    <row r="1047764" s="1" customFormat="1" spans="1:22">
      <c r="A1047764" s="6"/>
      <c r="B1047764" s="6"/>
      <c r="E1047764" s="7"/>
      <c r="F1047764" s="6"/>
      <c r="G1047764" s="6"/>
      <c r="K1047764" s="6"/>
      <c r="S1047764" s="4"/>
      <c r="U1047764" s="6"/>
      <c r="V1047764" s="6"/>
    </row>
    <row r="1047765" s="1" customFormat="1" spans="1:22">
      <c r="A1047765" s="6"/>
      <c r="B1047765" s="6"/>
      <c r="E1047765" s="7"/>
      <c r="F1047765" s="6"/>
      <c r="G1047765" s="6"/>
      <c r="K1047765" s="6"/>
      <c r="S1047765" s="4"/>
      <c r="U1047765" s="6"/>
      <c r="V1047765" s="6"/>
    </row>
    <row r="1047766" s="1" customFormat="1" spans="1:22">
      <c r="A1047766" s="6"/>
      <c r="B1047766" s="6"/>
      <c r="E1047766" s="7"/>
      <c r="F1047766" s="6"/>
      <c r="G1047766" s="6"/>
      <c r="K1047766" s="6"/>
      <c r="S1047766" s="4"/>
      <c r="U1047766" s="6"/>
      <c r="V1047766" s="6"/>
    </row>
    <row r="1047767" s="1" customFormat="1" spans="1:22">
      <c r="A1047767" s="6"/>
      <c r="B1047767" s="6"/>
      <c r="E1047767" s="7"/>
      <c r="F1047767" s="6"/>
      <c r="G1047767" s="6"/>
      <c r="K1047767" s="6"/>
      <c r="S1047767" s="4"/>
      <c r="U1047767" s="6"/>
      <c r="V1047767" s="6"/>
    </row>
    <row r="1047768" s="1" customFormat="1" spans="1:22">
      <c r="A1047768" s="6"/>
      <c r="B1047768" s="6"/>
      <c r="E1047768" s="7"/>
      <c r="F1047768" s="6"/>
      <c r="G1047768" s="6"/>
      <c r="K1047768" s="6"/>
      <c r="S1047768" s="4"/>
      <c r="U1047768" s="6"/>
      <c r="V1047768" s="6"/>
    </row>
    <row r="1047769" s="1" customFormat="1" spans="1:22">
      <c r="A1047769" s="6"/>
      <c r="B1047769" s="6"/>
      <c r="E1047769" s="7"/>
      <c r="F1047769" s="6"/>
      <c r="G1047769" s="6"/>
      <c r="K1047769" s="6"/>
      <c r="S1047769" s="4"/>
      <c r="U1047769" s="6"/>
      <c r="V1047769" s="6"/>
    </row>
    <row r="1047770" s="1" customFormat="1" spans="1:22">
      <c r="A1047770" s="6"/>
      <c r="B1047770" s="6"/>
      <c r="E1047770" s="7"/>
      <c r="F1047770" s="6"/>
      <c r="G1047770" s="6"/>
      <c r="K1047770" s="6"/>
      <c r="S1047770" s="4"/>
      <c r="U1047770" s="6"/>
      <c r="V1047770" s="6"/>
    </row>
    <row r="1047771" s="1" customFormat="1" spans="1:22">
      <c r="A1047771" s="6"/>
      <c r="B1047771" s="6"/>
      <c r="E1047771" s="7"/>
      <c r="F1047771" s="6"/>
      <c r="G1047771" s="6"/>
      <c r="K1047771" s="6"/>
      <c r="S1047771" s="4"/>
      <c r="U1047771" s="6"/>
      <c r="V1047771" s="6"/>
    </row>
    <row r="1047772" s="1" customFormat="1" spans="1:22">
      <c r="A1047772" s="6"/>
      <c r="B1047772" s="6"/>
      <c r="E1047772" s="7"/>
      <c r="F1047772" s="6"/>
      <c r="G1047772" s="6"/>
      <c r="K1047772" s="6"/>
      <c r="S1047772" s="4"/>
      <c r="U1047772" s="6"/>
      <c r="V1047772" s="6"/>
    </row>
    <row r="1047773" s="1" customFormat="1" spans="1:22">
      <c r="A1047773" s="6"/>
      <c r="B1047773" s="6"/>
      <c r="E1047773" s="7"/>
      <c r="F1047773" s="6"/>
      <c r="G1047773" s="6"/>
      <c r="K1047773" s="6"/>
      <c r="S1047773" s="4"/>
      <c r="U1047773" s="6"/>
      <c r="V1047773" s="6"/>
    </row>
    <row r="1047774" s="1" customFormat="1" spans="1:22">
      <c r="A1047774" s="6"/>
      <c r="B1047774" s="6"/>
      <c r="E1047774" s="7"/>
      <c r="F1047774" s="6"/>
      <c r="G1047774" s="6"/>
      <c r="K1047774" s="6"/>
      <c r="S1047774" s="4"/>
      <c r="U1047774" s="6"/>
      <c r="V1047774" s="6"/>
    </row>
    <row r="1047775" s="1" customFormat="1" spans="1:22">
      <c r="A1047775" s="6"/>
      <c r="B1047775" s="6"/>
      <c r="E1047775" s="7"/>
      <c r="F1047775" s="6"/>
      <c r="G1047775" s="6"/>
      <c r="K1047775" s="6"/>
      <c r="S1047775" s="4"/>
      <c r="U1047775" s="6"/>
      <c r="V1047775" s="6"/>
    </row>
    <row r="1047776" s="1" customFormat="1" spans="1:22">
      <c r="A1047776" s="6"/>
      <c r="B1047776" s="6"/>
      <c r="E1047776" s="7"/>
      <c r="F1047776" s="6"/>
      <c r="G1047776" s="6"/>
      <c r="K1047776" s="6"/>
      <c r="S1047776" s="4"/>
      <c r="U1047776" s="6"/>
      <c r="V1047776" s="6"/>
    </row>
    <row r="1047777" s="1" customFormat="1" spans="1:22">
      <c r="A1047777" s="6"/>
      <c r="B1047777" s="6"/>
      <c r="E1047777" s="7"/>
      <c r="F1047777" s="6"/>
      <c r="G1047777" s="6"/>
      <c r="K1047777" s="6"/>
      <c r="S1047777" s="4"/>
      <c r="U1047777" s="6"/>
      <c r="V1047777" s="6"/>
    </row>
    <row r="1047778" s="1" customFormat="1" spans="1:22">
      <c r="A1047778" s="6"/>
      <c r="B1047778" s="6"/>
      <c r="E1047778" s="7"/>
      <c r="F1047778" s="6"/>
      <c r="G1047778" s="6"/>
      <c r="K1047778" s="6"/>
      <c r="S1047778" s="4"/>
      <c r="U1047778" s="6"/>
      <c r="V1047778" s="6"/>
    </row>
    <row r="1047779" s="1" customFormat="1" spans="1:22">
      <c r="A1047779" s="6"/>
      <c r="B1047779" s="6"/>
      <c r="E1047779" s="7"/>
      <c r="F1047779" s="6"/>
      <c r="G1047779" s="6"/>
      <c r="K1047779" s="6"/>
      <c r="S1047779" s="4"/>
      <c r="U1047779" s="6"/>
      <c r="V1047779" s="6"/>
    </row>
    <row r="1047780" s="1" customFormat="1" spans="1:22">
      <c r="A1047780" s="6"/>
      <c r="B1047780" s="6"/>
      <c r="E1047780" s="7"/>
      <c r="F1047780" s="6"/>
      <c r="G1047780" s="6"/>
      <c r="K1047780" s="6"/>
      <c r="S1047780" s="4"/>
      <c r="U1047780" s="6"/>
      <c r="V1047780" s="6"/>
    </row>
    <row r="1047781" s="1" customFormat="1" spans="1:22">
      <c r="A1047781" s="6"/>
      <c r="B1047781" s="6"/>
      <c r="E1047781" s="7"/>
      <c r="F1047781" s="6"/>
      <c r="G1047781" s="6"/>
      <c r="K1047781" s="6"/>
      <c r="S1047781" s="4"/>
      <c r="U1047781" s="6"/>
      <c r="V1047781" s="6"/>
    </row>
    <row r="1047782" s="1" customFormat="1" spans="1:22">
      <c r="A1047782" s="6"/>
      <c r="B1047782" s="6"/>
      <c r="E1047782" s="7"/>
      <c r="F1047782" s="6"/>
      <c r="G1047782" s="6"/>
      <c r="K1047782" s="6"/>
      <c r="S1047782" s="4"/>
      <c r="U1047782" s="6"/>
      <c r="V1047782" s="6"/>
    </row>
    <row r="1047783" s="1" customFormat="1" spans="1:22">
      <c r="A1047783" s="6"/>
      <c r="B1047783" s="6"/>
      <c r="E1047783" s="7"/>
      <c r="F1047783" s="6"/>
      <c r="G1047783" s="6"/>
      <c r="K1047783" s="6"/>
      <c r="S1047783" s="4"/>
      <c r="U1047783" s="6"/>
      <c r="V1047783" s="6"/>
    </row>
    <row r="1047784" s="1" customFormat="1" spans="1:22">
      <c r="A1047784" s="6"/>
      <c r="B1047784" s="6"/>
      <c r="E1047784" s="7"/>
      <c r="F1047784" s="6"/>
      <c r="G1047784" s="6"/>
      <c r="K1047784" s="6"/>
      <c r="S1047784" s="4"/>
      <c r="U1047784" s="6"/>
      <c r="V1047784" s="6"/>
    </row>
    <row r="1047785" s="1" customFormat="1" spans="1:22">
      <c r="A1047785" s="6"/>
      <c r="B1047785" s="6"/>
      <c r="E1047785" s="7"/>
      <c r="F1047785" s="6"/>
      <c r="G1047785" s="6"/>
      <c r="K1047785" s="6"/>
      <c r="S1047785" s="4"/>
      <c r="U1047785" s="6"/>
      <c r="V1047785" s="6"/>
    </row>
    <row r="1047786" s="1" customFormat="1" spans="1:22">
      <c r="A1047786" s="6"/>
      <c r="B1047786" s="6"/>
      <c r="E1047786" s="7"/>
      <c r="F1047786" s="6"/>
      <c r="G1047786" s="6"/>
      <c r="K1047786" s="6"/>
      <c r="S1047786" s="4"/>
      <c r="U1047786" s="6"/>
      <c r="V1047786" s="6"/>
    </row>
    <row r="1047787" s="1" customFormat="1" spans="1:22">
      <c r="A1047787" s="6"/>
      <c r="B1047787" s="6"/>
      <c r="E1047787" s="7"/>
      <c r="F1047787" s="6"/>
      <c r="G1047787" s="6"/>
      <c r="K1047787" s="6"/>
      <c r="S1047787" s="4"/>
      <c r="U1047787" s="6"/>
      <c r="V1047787" s="6"/>
    </row>
    <row r="1047788" s="1" customFormat="1" spans="1:22">
      <c r="A1047788" s="6"/>
      <c r="B1047788" s="6"/>
      <c r="E1047788" s="7"/>
      <c r="F1047788" s="6"/>
      <c r="G1047788" s="6"/>
      <c r="K1047788" s="6"/>
      <c r="S1047788" s="4"/>
      <c r="U1047788" s="6"/>
      <c r="V1047788" s="6"/>
    </row>
    <row r="1047789" s="1" customFormat="1" spans="1:22">
      <c r="A1047789" s="6"/>
      <c r="B1047789" s="6"/>
      <c r="E1047789" s="7"/>
      <c r="F1047789" s="6"/>
      <c r="G1047789" s="6"/>
      <c r="K1047789" s="6"/>
      <c r="S1047789" s="4"/>
      <c r="U1047789" s="6"/>
      <c r="V1047789" s="6"/>
    </row>
    <row r="1047790" s="1" customFormat="1" spans="1:22">
      <c r="A1047790" s="6"/>
      <c r="B1047790" s="6"/>
      <c r="E1047790" s="7"/>
      <c r="F1047790" s="6"/>
      <c r="G1047790" s="6"/>
      <c r="K1047790" s="6"/>
      <c r="S1047790" s="4"/>
      <c r="U1047790" s="6"/>
      <c r="V1047790" s="6"/>
    </row>
    <row r="1047791" s="1" customFormat="1" spans="1:22">
      <c r="A1047791" s="6"/>
      <c r="B1047791" s="6"/>
      <c r="E1047791" s="7"/>
      <c r="F1047791" s="6"/>
      <c r="G1047791" s="6"/>
      <c r="K1047791" s="6"/>
      <c r="S1047791" s="4"/>
      <c r="U1047791" s="6"/>
      <c r="V1047791" s="6"/>
    </row>
    <row r="1047792" s="1" customFormat="1" spans="1:22">
      <c r="A1047792" s="6"/>
      <c r="B1047792" s="6"/>
      <c r="E1047792" s="7"/>
      <c r="F1047792" s="6"/>
      <c r="G1047792" s="6"/>
      <c r="K1047792" s="6"/>
      <c r="S1047792" s="4"/>
      <c r="U1047792" s="6"/>
      <c r="V1047792" s="6"/>
    </row>
    <row r="1047793" s="1" customFormat="1" spans="1:22">
      <c r="A1047793" s="6"/>
      <c r="B1047793" s="6"/>
      <c r="E1047793" s="7"/>
      <c r="F1047793" s="6"/>
      <c r="G1047793" s="6"/>
      <c r="K1047793" s="6"/>
      <c r="S1047793" s="4"/>
      <c r="U1047793" s="6"/>
      <c r="V1047793" s="6"/>
    </row>
    <row r="1047794" s="1" customFormat="1" spans="1:22">
      <c r="A1047794" s="6"/>
      <c r="B1047794" s="6"/>
      <c r="E1047794" s="7"/>
      <c r="F1047794" s="6"/>
      <c r="G1047794" s="6"/>
      <c r="K1047794" s="6"/>
      <c r="S1047794" s="4"/>
      <c r="U1047794" s="6"/>
      <c r="V1047794" s="6"/>
    </row>
    <row r="1047795" s="1" customFormat="1" spans="1:22">
      <c r="A1047795" s="6"/>
      <c r="B1047795" s="6"/>
      <c r="E1047795" s="7"/>
      <c r="F1047795" s="6"/>
      <c r="G1047795" s="6"/>
      <c r="K1047795" s="6"/>
      <c r="S1047795" s="4"/>
      <c r="U1047795" s="6"/>
      <c r="V1047795" s="6"/>
    </row>
    <row r="1047796" s="1" customFormat="1" spans="1:22">
      <c r="A1047796" s="6"/>
      <c r="B1047796" s="6"/>
      <c r="E1047796" s="7"/>
      <c r="F1047796" s="6"/>
      <c r="G1047796" s="6"/>
      <c r="K1047796" s="6"/>
      <c r="S1047796" s="4"/>
      <c r="U1047796" s="6"/>
      <c r="V1047796" s="6"/>
    </row>
    <row r="1047797" s="1" customFormat="1" spans="1:22">
      <c r="A1047797" s="6"/>
      <c r="B1047797" s="6"/>
      <c r="E1047797" s="7"/>
      <c r="F1047797" s="6"/>
      <c r="G1047797" s="6"/>
      <c r="K1047797" s="6"/>
      <c r="S1047797" s="4"/>
      <c r="U1047797" s="6"/>
      <c r="V1047797" s="6"/>
    </row>
    <row r="1047798" s="1" customFormat="1" spans="1:22">
      <c r="A1047798" s="6"/>
      <c r="B1047798" s="6"/>
      <c r="E1047798" s="7"/>
      <c r="F1047798" s="6"/>
      <c r="G1047798" s="6"/>
      <c r="K1047798" s="6"/>
      <c r="S1047798" s="4"/>
      <c r="U1047798" s="6"/>
      <c r="V1047798" s="6"/>
    </row>
    <row r="1047799" s="1" customFormat="1" spans="1:22">
      <c r="A1047799" s="6"/>
      <c r="B1047799" s="6"/>
      <c r="E1047799" s="7"/>
      <c r="F1047799" s="6"/>
      <c r="G1047799" s="6"/>
      <c r="K1047799" s="6"/>
      <c r="S1047799" s="4"/>
      <c r="U1047799" s="6"/>
      <c r="V1047799" s="6"/>
    </row>
    <row r="1047800" s="1" customFormat="1" spans="1:22">
      <c r="A1047800" s="6"/>
      <c r="B1047800" s="6"/>
      <c r="E1047800" s="7"/>
      <c r="F1047800" s="6"/>
      <c r="G1047800" s="6"/>
      <c r="K1047800" s="6"/>
      <c r="S1047800" s="4"/>
      <c r="U1047800" s="6"/>
      <c r="V1047800" s="6"/>
    </row>
    <row r="1047801" s="1" customFormat="1" spans="1:22">
      <c r="A1047801" s="6"/>
      <c r="B1047801" s="6"/>
      <c r="E1047801" s="7"/>
      <c r="F1047801" s="6"/>
      <c r="G1047801" s="6"/>
      <c r="K1047801" s="6"/>
      <c r="S1047801" s="4"/>
      <c r="U1047801" s="6"/>
      <c r="V1047801" s="6"/>
    </row>
    <row r="1047802" s="1" customFormat="1" spans="1:22">
      <c r="A1047802" s="6"/>
      <c r="B1047802" s="6"/>
      <c r="E1047802" s="7"/>
      <c r="F1047802" s="6"/>
      <c r="G1047802" s="6"/>
      <c r="K1047802" s="6"/>
      <c r="S1047802" s="4"/>
      <c r="U1047802" s="6"/>
      <c r="V1047802" s="6"/>
    </row>
    <row r="1047803" s="1" customFormat="1" spans="1:22">
      <c r="A1047803" s="6"/>
      <c r="B1047803" s="6"/>
      <c r="E1047803" s="7"/>
      <c r="F1047803" s="6"/>
      <c r="G1047803" s="6"/>
      <c r="K1047803" s="6"/>
      <c r="S1047803" s="4"/>
      <c r="U1047803" s="6"/>
      <c r="V1047803" s="6"/>
    </row>
    <row r="1047804" s="1" customFormat="1" spans="1:22">
      <c r="A1047804" s="6"/>
      <c r="B1047804" s="6"/>
      <c r="E1047804" s="7"/>
      <c r="F1047804" s="6"/>
      <c r="G1047804" s="6"/>
      <c r="K1047804" s="6"/>
      <c r="S1047804" s="4"/>
      <c r="U1047804" s="6"/>
      <c r="V1047804" s="6"/>
    </row>
    <row r="1047805" s="1" customFormat="1" spans="1:22">
      <c r="A1047805" s="6"/>
      <c r="B1047805" s="6"/>
      <c r="E1047805" s="7"/>
      <c r="F1047805" s="6"/>
      <c r="G1047805" s="6"/>
      <c r="K1047805" s="6"/>
      <c r="S1047805" s="4"/>
      <c r="U1047805" s="6"/>
      <c r="V1047805" s="6"/>
    </row>
    <row r="1047806" s="1" customFormat="1" spans="1:22">
      <c r="A1047806" s="6"/>
      <c r="B1047806" s="6"/>
      <c r="E1047806" s="7"/>
      <c r="F1047806" s="6"/>
      <c r="G1047806" s="6"/>
      <c r="K1047806" s="6"/>
      <c r="S1047806" s="4"/>
      <c r="U1047806" s="6"/>
      <c r="V1047806" s="6"/>
    </row>
    <row r="1047807" s="1" customFormat="1" spans="1:22">
      <c r="A1047807" s="6"/>
      <c r="B1047807" s="6"/>
      <c r="E1047807" s="7"/>
      <c r="F1047807" s="6"/>
      <c r="G1047807" s="6"/>
      <c r="K1047807" s="6"/>
      <c r="S1047807" s="4"/>
      <c r="U1047807" s="6"/>
      <c r="V1047807" s="6"/>
    </row>
    <row r="1047808" s="1" customFormat="1" spans="1:22">
      <c r="A1047808" s="6"/>
      <c r="B1047808" s="6"/>
      <c r="E1047808" s="7"/>
      <c r="F1047808" s="6"/>
      <c r="G1047808" s="6"/>
      <c r="K1047808" s="6"/>
      <c r="S1047808" s="4"/>
      <c r="U1047808" s="6"/>
      <c r="V1047808" s="6"/>
    </row>
    <row r="1047809" s="1" customFormat="1" spans="1:22">
      <c r="A1047809" s="6"/>
      <c r="B1047809" s="6"/>
      <c r="E1047809" s="7"/>
      <c r="F1047809" s="6"/>
      <c r="G1047809" s="6"/>
      <c r="K1047809" s="6"/>
      <c r="S1047809" s="4"/>
      <c r="U1047809" s="6"/>
      <c r="V1047809" s="6"/>
    </row>
    <row r="1047810" s="1" customFormat="1" spans="1:22">
      <c r="A1047810" s="6"/>
      <c r="B1047810" s="6"/>
      <c r="E1047810" s="7"/>
      <c r="F1047810" s="6"/>
      <c r="G1047810" s="6"/>
      <c r="K1047810" s="6"/>
      <c r="S1047810" s="4"/>
      <c r="U1047810" s="6"/>
      <c r="V1047810" s="6"/>
    </row>
    <row r="1047811" s="1" customFormat="1" spans="1:22">
      <c r="A1047811" s="6"/>
      <c r="B1047811" s="6"/>
      <c r="E1047811" s="7"/>
      <c r="F1047811" s="6"/>
      <c r="G1047811" s="6"/>
      <c r="K1047811" s="6"/>
      <c r="S1047811" s="4"/>
      <c r="U1047811" s="6"/>
      <c r="V1047811" s="6"/>
    </row>
    <row r="1047812" s="1" customFormat="1" spans="1:22">
      <c r="A1047812" s="6"/>
      <c r="B1047812" s="6"/>
      <c r="E1047812" s="7"/>
      <c r="F1047812" s="6"/>
      <c r="G1047812" s="6"/>
      <c r="K1047812" s="6"/>
      <c r="S1047812" s="4"/>
      <c r="U1047812" s="6"/>
      <c r="V1047812" s="6"/>
    </row>
    <row r="1047813" s="1" customFormat="1" spans="1:22">
      <c r="A1047813" s="6"/>
      <c r="B1047813" s="6"/>
      <c r="E1047813" s="7"/>
      <c r="F1047813" s="6"/>
      <c r="G1047813" s="6"/>
      <c r="K1047813" s="6"/>
      <c r="S1047813" s="4"/>
      <c r="U1047813" s="6"/>
      <c r="V1047813" s="6"/>
    </row>
    <row r="1047814" s="1" customFormat="1" spans="1:22">
      <c r="A1047814" s="6"/>
      <c r="B1047814" s="6"/>
      <c r="E1047814" s="7"/>
      <c r="F1047814" s="6"/>
      <c r="G1047814" s="6"/>
      <c r="K1047814" s="6"/>
      <c r="S1047814" s="4"/>
      <c r="U1047814" s="6"/>
      <c r="V1047814" s="6"/>
    </row>
    <row r="1047815" s="1" customFormat="1" spans="1:22">
      <c r="A1047815" s="6"/>
      <c r="B1047815" s="6"/>
      <c r="E1047815" s="7"/>
      <c r="F1047815" s="6"/>
      <c r="G1047815" s="6"/>
      <c r="K1047815" s="6"/>
      <c r="S1047815" s="4"/>
      <c r="U1047815" s="6"/>
      <c r="V1047815" s="6"/>
    </row>
    <row r="1047816" s="1" customFormat="1" spans="1:22">
      <c r="A1047816" s="6"/>
      <c r="B1047816" s="6"/>
      <c r="E1047816" s="7"/>
      <c r="F1047816" s="6"/>
      <c r="G1047816" s="6"/>
      <c r="K1047816" s="6"/>
      <c r="S1047816" s="4"/>
      <c r="U1047816" s="6"/>
      <c r="V1047816" s="6"/>
    </row>
    <row r="1047817" s="1" customFormat="1" spans="1:22">
      <c r="A1047817" s="6"/>
      <c r="B1047817" s="6"/>
      <c r="E1047817" s="7"/>
      <c r="F1047817" s="6"/>
      <c r="G1047817" s="6"/>
      <c r="K1047817" s="6"/>
      <c r="S1047817" s="4"/>
      <c r="U1047817" s="6"/>
      <c r="V1047817" s="6"/>
    </row>
    <row r="1047818" s="1" customFormat="1" spans="1:22">
      <c r="A1047818" s="6"/>
      <c r="B1047818" s="6"/>
      <c r="E1047818" s="7"/>
      <c r="F1047818" s="6"/>
      <c r="G1047818" s="6"/>
      <c r="K1047818" s="6"/>
      <c r="S1047818" s="4"/>
      <c r="U1047818" s="6"/>
      <c r="V1047818" s="6"/>
    </row>
    <row r="1047819" s="1" customFormat="1" spans="1:22">
      <c r="A1047819" s="6"/>
      <c r="B1047819" s="6"/>
      <c r="E1047819" s="7"/>
      <c r="F1047819" s="6"/>
      <c r="G1047819" s="6"/>
      <c r="K1047819" s="6"/>
      <c r="S1047819" s="4"/>
      <c r="U1047819" s="6"/>
      <c r="V1047819" s="6"/>
    </row>
    <row r="1047820" s="1" customFormat="1" spans="1:22">
      <c r="A1047820" s="6"/>
      <c r="B1047820" s="6"/>
      <c r="E1047820" s="7"/>
      <c r="F1047820" s="6"/>
      <c r="G1047820" s="6"/>
      <c r="K1047820" s="6"/>
      <c r="S1047820" s="4"/>
      <c r="U1047820" s="6"/>
      <c r="V1047820" s="6"/>
    </row>
    <row r="1047821" s="1" customFormat="1" spans="1:22">
      <c r="A1047821" s="6"/>
      <c r="B1047821" s="6"/>
      <c r="E1047821" s="7"/>
      <c r="F1047821" s="6"/>
      <c r="G1047821" s="6"/>
      <c r="K1047821" s="6"/>
      <c r="S1047821" s="4"/>
      <c r="U1047821" s="6"/>
      <c r="V1047821" s="6"/>
    </row>
    <row r="1047822" s="1" customFormat="1" spans="1:22">
      <c r="A1047822" s="6"/>
      <c r="B1047822" s="6"/>
      <c r="E1047822" s="7"/>
      <c r="F1047822" s="6"/>
      <c r="G1047822" s="6"/>
      <c r="K1047822" s="6"/>
      <c r="S1047822" s="4"/>
      <c r="U1047822" s="6"/>
      <c r="V1047822" s="6"/>
    </row>
    <row r="1047823" s="1" customFormat="1" spans="1:22">
      <c r="A1047823" s="6"/>
      <c r="B1047823" s="6"/>
      <c r="E1047823" s="7"/>
      <c r="F1047823" s="6"/>
      <c r="G1047823" s="6"/>
      <c r="K1047823" s="6"/>
      <c r="S1047823" s="4"/>
      <c r="U1047823" s="6"/>
      <c r="V1047823" s="6"/>
    </row>
    <row r="1047824" s="1" customFormat="1" spans="1:22">
      <c r="A1047824" s="6"/>
      <c r="B1047824" s="6"/>
      <c r="E1047824" s="7"/>
      <c r="F1047824" s="6"/>
      <c r="G1047824" s="6"/>
      <c r="K1047824" s="6"/>
      <c r="S1047824" s="4"/>
      <c r="U1047824" s="6"/>
      <c r="V1047824" s="6"/>
    </row>
    <row r="1047825" s="1" customFormat="1" spans="1:22">
      <c r="A1047825" s="6"/>
      <c r="B1047825" s="6"/>
      <c r="E1047825" s="7"/>
      <c r="F1047825" s="6"/>
      <c r="G1047825" s="6"/>
      <c r="K1047825" s="6"/>
      <c r="S1047825" s="4"/>
      <c r="U1047825" s="6"/>
      <c r="V1047825" s="6"/>
    </row>
    <row r="1047826" s="1" customFormat="1" spans="1:22">
      <c r="A1047826" s="6"/>
      <c r="B1047826" s="6"/>
      <c r="E1047826" s="7"/>
      <c r="F1047826" s="6"/>
      <c r="G1047826" s="6"/>
      <c r="K1047826" s="6"/>
      <c r="S1047826" s="4"/>
      <c r="U1047826" s="6"/>
      <c r="V1047826" s="6"/>
    </row>
    <row r="1047827" s="1" customFormat="1" spans="1:22">
      <c r="A1047827" s="6"/>
      <c r="B1047827" s="6"/>
      <c r="E1047827" s="7"/>
      <c r="F1047827" s="6"/>
      <c r="G1047827" s="6"/>
      <c r="K1047827" s="6"/>
      <c r="S1047827" s="4"/>
      <c r="U1047827" s="6"/>
      <c r="V1047827" s="6"/>
    </row>
    <row r="1047828" s="1" customFormat="1" spans="1:22">
      <c r="A1047828" s="6"/>
      <c r="B1047828" s="6"/>
      <c r="E1047828" s="7"/>
      <c r="F1047828" s="6"/>
      <c r="G1047828" s="6"/>
      <c r="K1047828" s="6"/>
      <c r="S1047828" s="4"/>
      <c r="U1047828" s="6"/>
      <c r="V1047828" s="6"/>
    </row>
    <row r="1047829" s="1" customFormat="1" spans="1:22">
      <c r="A1047829" s="6"/>
      <c r="B1047829" s="6"/>
      <c r="E1047829" s="7"/>
      <c r="F1047829" s="6"/>
      <c r="G1047829" s="6"/>
      <c r="K1047829" s="6"/>
      <c r="S1047829" s="4"/>
      <c r="U1047829" s="6"/>
      <c r="V1047829" s="6"/>
    </row>
    <row r="1047830" s="1" customFormat="1" spans="1:22">
      <c r="A1047830" s="6"/>
      <c r="B1047830" s="6"/>
      <c r="E1047830" s="7"/>
      <c r="F1047830" s="6"/>
      <c r="G1047830" s="6"/>
      <c r="K1047830" s="6"/>
      <c r="S1047830" s="4"/>
      <c r="U1047830" s="6"/>
      <c r="V1047830" s="6"/>
    </row>
    <row r="1047831" s="1" customFormat="1" spans="1:22">
      <c r="A1047831" s="6"/>
      <c r="B1047831" s="6"/>
      <c r="E1047831" s="7"/>
      <c r="F1047831" s="6"/>
      <c r="G1047831" s="6"/>
      <c r="K1047831" s="6"/>
      <c r="S1047831" s="4"/>
      <c r="U1047831" s="6"/>
      <c r="V1047831" s="6"/>
    </row>
    <row r="1047832" s="1" customFormat="1" spans="1:22">
      <c r="A1047832" s="6"/>
      <c r="B1047832" s="6"/>
      <c r="E1047832" s="7"/>
      <c r="F1047832" s="6"/>
      <c r="G1047832" s="6"/>
      <c r="K1047832" s="6"/>
      <c r="S1047832" s="4"/>
      <c r="U1047832" s="6"/>
      <c r="V1047832" s="6"/>
    </row>
    <row r="1047833" s="1" customFormat="1" spans="1:22">
      <c r="A1047833" s="6"/>
      <c r="B1047833" s="6"/>
      <c r="E1047833" s="7"/>
      <c r="F1047833" s="6"/>
      <c r="G1047833" s="6"/>
      <c r="K1047833" s="6"/>
      <c r="S1047833" s="4"/>
      <c r="U1047833" s="6"/>
      <c r="V1047833" s="6"/>
    </row>
    <row r="1047834" s="1" customFormat="1" spans="1:22">
      <c r="A1047834" s="6"/>
      <c r="B1047834" s="6"/>
      <c r="E1047834" s="7"/>
      <c r="F1047834" s="6"/>
      <c r="G1047834" s="6"/>
      <c r="K1047834" s="6"/>
      <c r="S1047834" s="4"/>
      <c r="U1047834" s="6"/>
      <c r="V1047834" s="6"/>
    </row>
    <row r="1047835" s="1" customFormat="1" spans="1:22">
      <c r="A1047835" s="6"/>
      <c r="B1047835" s="6"/>
      <c r="E1047835" s="7"/>
      <c r="F1047835" s="6"/>
      <c r="G1047835" s="6"/>
      <c r="K1047835" s="6"/>
      <c r="S1047835" s="4"/>
      <c r="U1047835" s="6"/>
      <c r="V1047835" s="6"/>
    </row>
    <row r="1047836" s="1" customFormat="1" spans="1:22">
      <c r="A1047836" s="6"/>
      <c r="B1047836" s="6"/>
      <c r="E1047836" s="7"/>
      <c r="F1047836" s="6"/>
      <c r="G1047836" s="6"/>
      <c r="K1047836" s="6"/>
      <c r="S1047836" s="4"/>
      <c r="U1047836" s="6"/>
      <c r="V1047836" s="6"/>
    </row>
    <row r="1047837" s="1" customFormat="1" spans="1:22">
      <c r="A1047837" s="6"/>
      <c r="B1047837" s="6"/>
      <c r="E1047837" s="7"/>
      <c r="F1047837" s="6"/>
      <c r="G1047837" s="6"/>
      <c r="K1047837" s="6"/>
      <c r="S1047837" s="4"/>
      <c r="U1047837" s="6"/>
      <c r="V1047837" s="6"/>
    </row>
    <row r="1047838" s="1" customFormat="1" spans="1:22">
      <c r="A1047838" s="6"/>
      <c r="B1047838" s="6"/>
      <c r="E1047838" s="7"/>
      <c r="F1047838" s="6"/>
      <c r="G1047838" s="6"/>
      <c r="K1047838" s="6"/>
      <c r="S1047838" s="4"/>
      <c r="U1047838" s="6"/>
      <c r="V1047838" s="6"/>
    </row>
    <row r="1047839" s="1" customFormat="1" spans="1:22">
      <c r="A1047839" s="6"/>
      <c r="B1047839" s="6"/>
      <c r="E1047839" s="7"/>
      <c r="F1047839" s="6"/>
      <c r="G1047839" s="6"/>
      <c r="K1047839" s="6"/>
      <c r="S1047839" s="4"/>
      <c r="U1047839" s="6"/>
      <c r="V1047839" s="6"/>
    </row>
    <row r="1047840" s="1" customFormat="1" spans="1:22">
      <c r="A1047840" s="6"/>
      <c r="B1047840" s="6"/>
      <c r="E1047840" s="7"/>
      <c r="F1047840" s="6"/>
      <c r="G1047840" s="6"/>
      <c r="K1047840" s="6"/>
      <c r="S1047840" s="4"/>
      <c r="U1047840" s="6"/>
      <c r="V1047840" s="6"/>
    </row>
    <row r="1047841" s="1" customFormat="1" spans="1:22">
      <c r="A1047841" s="6"/>
      <c r="B1047841" s="6"/>
      <c r="E1047841" s="7"/>
      <c r="F1047841" s="6"/>
      <c r="G1047841" s="6"/>
      <c r="K1047841" s="6"/>
      <c r="S1047841" s="4"/>
      <c r="U1047841" s="6"/>
      <c r="V1047841" s="6"/>
    </row>
    <row r="1047842" s="1" customFormat="1" spans="1:22">
      <c r="A1047842" s="6"/>
      <c r="B1047842" s="6"/>
      <c r="E1047842" s="7"/>
      <c r="F1047842" s="6"/>
      <c r="G1047842" s="6"/>
      <c r="K1047842" s="6"/>
      <c r="S1047842" s="4"/>
      <c r="U1047842" s="6"/>
      <c r="V1047842" s="6"/>
    </row>
    <row r="1047843" s="1" customFormat="1" spans="1:22">
      <c r="A1047843" s="6"/>
      <c r="B1047843" s="6"/>
      <c r="E1047843" s="7"/>
      <c r="F1047843" s="6"/>
      <c r="G1047843" s="6"/>
      <c r="K1047843" s="6"/>
      <c r="S1047843" s="4"/>
      <c r="U1047843" s="6"/>
      <c r="V1047843" s="6"/>
    </row>
    <row r="1047844" s="1" customFormat="1" spans="1:22">
      <c r="A1047844" s="6"/>
      <c r="B1047844" s="6"/>
      <c r="E1047844" s="7"/>
      <c r="F1047844" s="6"/>
      <c r="G1047844" s="6"/>
      <c r="K1047844" s="6"/>
      <c r="S1047844" s="4"/>
      <c r="U1047844" s="6"/>
      <c r="V1047844" s="6"/>
    </row>
    <row r="1047845" s="1" customFormat="1" spans="1:22">
      <c r="A1047845" s="6"/>
      <c r="B1047845" s="6"/>
      <c r="E1047845" s="7"/>
      <c r="F1047845" s="6"/>
      <c r="G1047845" s="6"/>
      <c r="K1047845" s="6"/>
      <c r="S1047845" s="4"/>
      <c r="U1047845" s="6"/>
      <c r="V1047845" s="6"/>
    </row>
    <row r="1047846" s="1" customFormat="1" spans="1:22">
      <c r="A1047846" s="6"/>
      <c r="B1047846" s="6"/>
      <c r="E1047846" s="7"/>
      <c r="F1047846" s="6"/>
      <c r="G1047846" s="6"/>
      <c r="K1047846" s="6"/>
      <c r="S1047846" s="4"/>
      <c r="U1047846" s="6"/>
      <c r="V1047846" s="6"/>
    </row>
    <row r="1047847" s="1" customFormat="1" spans="1:22">
      <c r="A1047847" s="6"/>
      <c r="B1047847" s="6"/>
      <c r="E1047847" s="7"/>
      <c r="F1047847" s="6"/>
      <c r="G1047847" s="6"/>
      <c r="K1047847" s="6"/>
      <c r="S1047847" s="4"/>
      <c r="U1047847" s="6"/>
      <c r="V1047847" s="6"/>
    </row>
    <row r="1047848" s="1" customFormat="1" spans="1:22">
      <c r="A1047848" s="6"/>
      <c r="B1047848" s="6"/>
      <c r="E1047848" s="7"/>
      <c r="F1047848" s="6"/>
      <c r="G1047848" s="6"/>
      <c r="K1047848" s="6"/>
      <c r="S1047848" s="4"/>
      <c r="U1047848" s="6"/>
      <c r="V1047848" s="6"/>
    </row>
    <row r="1047849" s="1" customFormat="1" spans="1:22">
      <c r="A1047849" s="6"/>
      <c r="B1047849" s="6"/>
      <c r="E1047849" s="7"/>
      <c r="F1047849" s="6"/>
      <c r="G1047849" s="6"/>
      <c r="K1047849" s="6"/>
      <c r="S1047849" s="4"/>
      <c r="U1047849" s="6"/>
      <c r="V1047849" s="6"/>
    </row>
    <row r="1047850" s="1" customFormat="1" spans="1:22">
      <c r="A1047850" s="6"/>
      <c r="B1047850" s="6"/>
      <c r="E1047850" s="7"/>
      <c r="F1047850" s="6"/>
      <c r="G1047850" s="6"/>
      <c r="K1047850" s="6"/>
      <c r="S1047850" s="4"/>
      <c r="U1047850" s="6"/>
      <c r="V1047850" s="6"/>
    </row>
    <row r="1047851" s="1" customFormat="1" spans="1:22">
      <c r="A1047851" s="6"/>
      <c r="B1047851" s="6"/>
      <c r="E1047851" s="7"/>
      <c r="F1047851" s="6"/>
      <c r="G1047851" s="6"/>
      <c r="K1047851" s="6"/>
      <c r="S1047851" s="4"/>
      <c r="U1047851" s="6"/>
      <c r="V1047851" s="6"/>
    </row>
    <row r="1047852" s="1" customFormat="1" spans="1:22">
      <c r="A1047852" s="6"/>
      <c r="B1047852" s="6"/>
      <c r="E1047852" s="7"/>
      <c r="F1047852" s="6"/>
      <c r="G1047852" s="6"/>
      <c r="K1047852" s="6"/>
      <c r="S1047852" s="4"/>
      <c r="U1047852" s="6"/>
      <c r="V1047852" s="6"/>
    </row>
    <row r="1047853" s="1" customFormat="1" spans="1:22">
      <c r="A1047853" s="6"/>
      <c r="B1047853" s="6"/>
      <c r="E1047853" s="7"/>
      <c r="F1047853" s="6"/>
      <c r="G1047853" s="6"/>
      <c r="K1047853" s="6"/>
      <c r="S1047853" s="4"/>
      <c r="U1047853" s="6"/>
      <c r="V1047853" s="6"/>
    </row>
    <row r="1047854" s="1" customFormat="1" spans="1:22">
      <c r="A1047854" s="6"/>
      <c r="B1047854" s="6"/>
      <c r="E1047854" s="7"/>
      <c r="F1047854" s="6"/>
      <c r="G1047854" s="6"/>
      <c r="K1047854" s="6"/>
      <c r="S1047854" s="4"/>
      <c r="U1047854" s="6"/>
      <c r="V1047854" s="6"/>
    </row>
    <row r="1047855" s="1" customFormat="1" spans="1:22">
      <c r="A1047855" s="6"/>
      <c r="B1047855" s="6"/>
      <c r="E1047855" s="7"/>
      <c r="F1047855" s="6"/>
      <c r="G1047855" s="6"/>
      <c r="K1047855" s="6"/>
      <c r="S1047855" s="4"/>
      <c r="U1047855" s="6"/>
      <c r="V1047855" s="6"/>
    </row>
    <row r="1047856" s="1" customFormat="1" spans="1:22">
      <c r="A1047856" s="6"/>
      <c r="B1047856" s="6"/>
      <c r="E1047856" s="7"/>
      <c r="F1047856" s="6"/>
      <c r="G1047856" s="6"/>
      <c r="K1047856" s="6"/>
      <c r="S1047856" s="4"/>
      <c r="U1047856" s="6"/>
      <c r="V1047856" s="6"/>
    </row>
    <row r="1047857" s="1" customFormat="1" spans="1:22">
      <c r="A1047857" s="6"/>
      <c r="B1047857" s="6"/>
      <c r="E1047857" s="7"/>
      <c r="F1047857" s="6"/>
      <c r="G1047857" s="6"/>
      <c r="K1047857" s="6"/>
      <c r="S1047857" s="4"/>
      <c r="U1047857" s="6"/>
      <c r="V1047857" s="6"/>
    </row>
    <row r="1047858" s="1" customFormat="1" spans="1:22">
      <c r="A1047858" s="6"/>
      <c r="B1047858" s="6"/>
      <c r="E1047858" s="7"/>
      <c r="F1047858" s="6"/>
      <c r="G1047858" s="6"/>
      <c r="K1047858" s="6"/>
      <c r="S1047858" s="4"/>
      <c r="U1047858" s="6"/>
      <c r="V1047858" s="6"/>
    </row>
    <row r="1047859" s="1" customFormat="1" spans="1:22">
      <c r="A1047859" s="6"/>
      <c r="B1047859" s="6"/>
      <c r="E1047859" s="7"/>
      <c r="F1047859" s="6"/>
      <c r="G1047859" s="6"/>
      <c r="K1047859" s="6"/>
      <c r="S1047859" s="4"/>
      <c r="U1047859" s="6"/>
      <c r="V1047859" s="6"/>
    </row>
    <row r="1047860" s="1" customFormat="1" spans="1:22">
      <c r="A1047860" s="6"/>
      <c r="B1047860" s="6"/>
      <c r="E1047860" s="7"/>
      <c r="F1047860" s="6"/>
      <c r="G1047860" s="6"/>
      <c r="K1047860" s="6"/>
      <c r="S1047860" s="4"/>
      <c r="U1047860" s="6"/>
      <c r="V1047860" s="6"/>
    </row>
    <row r="1047861" s="1" customFormat="1" spans="1:22">
      <c r="A1047861" s="6"/>
      <c r="B1047861" s="6"/>
      <c r="E1047861" s="7"/>
      <c r="F1047861" s="6"/>
      <c r="G1047861" s="6"/>
      <c r="K1047861" s="6"/>
      <c r="S1047861" s="4"/>
      <c r="U1047861" s="6"/>
      <c r="V1047861" s="6"/>
    </row>
    <row r="1047862" s="1" customFormat="1" spans="1:22">
      <c r="A1047862" s="6"/>
      <c r="B1047862" s="6"/>
      <c r="E1047862" s="7"/>
      <c r="F1047862" s="6"/>
      <c r="G1047862" s="6"/>
      <c r="K1047862" s="6"/>
      <c r="S1047862" s="4"/>
      <c r="U1047862" s="6"/>
      <c r="V1047862" s="6"/>
    </row>
    <row r="1047863" s="1" customFormat="1" spans="1:22">
      <c r="A1047863" s="6"/>
      <c r="B1047863" s="6"/>
      <c r="E1047863" s="7"/>
      <c r="F1047863" s="6"/>
      <c r="G1047863" s="6"/>
      <c r="K1047863" s="6"/>
      <c r="S1047863" s="4"/>
      <c r="U1047863" s="6"/>
      <c r="V1047863" s="6"/>
    </row>
    <row r="1047864" s="1" customFormat="1" spans="1:22">
      <c r="A1047864" s="6"/>
      <c r="B1047864" s="6"/>
      <c r="E1047864" s="7"/>
      <c r="F1047864" s="6"/>
      <c r="G1047864" s="6"/>
      <c r="K1047864" s="6"/>
      <c r="S1047864" s="4"/>
      <c r="U1047864" s="6"/>
      <c r="V1047864" s="6"/>
    </row>
    <row r="1047865" s="1" customFormat="1" spans="1:22">
      <c r="A1047865" s="6"/>
      <c r="B1047865" s="6"/>
      <c r="E1047865" s="7"/>
      <c r="F1047865" s="6"/>
      <c r="G1047865" s="6"/>
      <c r="K1047865" s="6"/>
      <c r="S1047865" s="4"/>
      <c r="U1047865" s="6"/>
      <c r="V1047865" s="6"/>
    </row>
    <row r="1047866" s="1" customFormat="1" spans="1:22">
      <c r="A1047866" s="6"/>
      <c r="B1047866" s="6"/>
      <c r="E1047866" s="7"/>
      <c r="F1047866" s="6"/>
      <c r="G1047866" s="6"/>
      <c r="K1047866" s="6"/>
      <c r="S1047866" s="4"/>
      <c r="U1047866" s="6"/>
      <c r="V1047866" s="6"/>
    </row>
    <row r="1047867" s="1" customFormat="1" spans="1:22">
      <c r="A1047867" s="6"/>
      <c r="B1047867" s="6"/>
      <c r="E1047867" s="7"/>
      <c r="F1047867" s="6"/>
      <c r="G1047867" s="6"/>
      <c r="K1047867" s="6"/>
      <c r="S1047867" s="4"/>
      <c r="U1047867" s="6"/>
      <c r="V1047867" s="6"/>
    </row>
    <row r="1047868" s="1" customFormat="1" spans="1:22">
      <c r="A1047868" s="6"/>
      <c r="B1047868" s="6"/>
      <c r="E1047868" s="7"/>
      <c r="F1047868" s="6"/>
      <c r="G1047868" s="6"/>
      <c r="K1047868" s="6"/>
      <c r="S1047868" s="4"/>
      <c r="U1047868" s="6"/>
      <c r="V1047868" s="6"/>
    </row>
    <row r="1047869" s="1" customFormat="1" spans="1:22">
      <c r="A1047869" s="6"/>
      <c r="B1047869" s="6"/>
      <c r="E1047869" s="7"/>
      <c r="F1047869" s="6"/>
      <c r="G1047869" s="6"/>
      <c r="K1047869" s="6"/>
      <c r="S1047869" s="4"/>
      <c r="U1047869" s="6"/>
      <c r="V1047869" s="6"/>
    </row>
    <row r="1047870" s="1" customFormat="1" spans="1:22">
      <c r="A1047870" s="6"/>
      <c r="B1047870" s="6"/>
      <c r="E1047870" s="7"/>
      <c r="F1047870" s="6"/>
      <c r="G1047870" s="6"/>
      <c r="K1047870" s="6"/>
      <c r="S1047870" s="4"/>
      <c r="U1047870" s="6"/>
      <c r="V1047870" s="6"/>
    </row>
    <row r="1047871" s="1" customFormat="1" spans="1:22">
      <c r="A1047871" s="6"/>
      <c r="B1047871" s="6"/>
      <c r="E1047871" s="7"/>
      <c r="F1047871" s="6"/>
      <c r="G1047871" s="6"/>
      <c r="K1047871" s="6"/>
      <c r="S1047871" s="4"/>
      <c r="U1047871" s="6"/>
      <c r="V1047871" s="6"/>
    </row>
    <row r="1047872" s="1" customFormat="1" spans="1:22">
      <c r="A1047872" s="6"/>
      <c r="B1047872" s="6"/>
      <c r="E1047872" s="7"/>
      <c r="F1047872" s="6"/>
      <c r="G1047872" s="6"/>
      <c r="K1047872" s="6"/>
      <c r="S1047872" s="4"/>
      <c r="U1047872" s="6"/>
      <c r="V1047872" s="6"/>
    </row>
    <row r="1047873" s="1" customFormat="1" spans="1:22">
      <c r="A1047873" s="6"/>
      <c r="B1047873" s="6"/>
      <c r="E1047873" s="7"/>
      <c r="F1047873" s="6"/>
      <c r="G1047873" s="6"/>
      <c r="K1047873" s="6"/>
      <c r="S1047873" s="4"/>
      <c r="U1047873" s="6"/>
      <c r="V1047873" s="6"/>
    </row>
    <row r="1047874" s="1" customFormat="1" spans="1:22">
      <c r="A1047874" s="6"/>
      <c r="B1047874" s="6"/>
      <c r="E1047874" s="7"/>
      <c r="F1047874" s="6"/>
      <c r="G1047874" s="6"/>
      <c r="K1047874" s="6"/>
      <c r="S1047874" s="4"/>
      <c r="U1047874" s="6"/>
      <c r="V1047874" s="6"/>
    </row>
    <row r="1047875" s="1" customFormat="1" spans="1:22">
      <c r="A1047875" s="6"/>
      <c r="B1047875" s="6"/>
      <c r="E1047875" s="7"/>
      <c r="F1047875" s="6"/>
      <c r="G1047875" s="6"/>
      <c r="K1047875" s="6"/>
      <c r="S1047875" s="4"/>
      <c r="U1047875" s="6"/>
      <c r="V1047875" s="6"/>
    </row>
    <row r="1047876" s="1" customFormat="1" spans="1:22">
      <c r="A1047876" s="6"/>
      <c r="B1047876" s="6"/>
      <c r="E1047876" s="7"/>
      <c r="F1047876" s="6"/>
      <c r="G1047876" s="6"/>
      <c r="K1047876" s="6"/>
      <c r="S1047876" s="4"/>
      <c r="U1047876" s="6"/>
      <c r="V1047876" s="6"/>
    </row>
    <row r="1047877" s="1" customFormat="1" spans="1:22">
      <c r="A1047877" s="6"/>
      <c r="B1047877" s="6"/>
      <c r="E1047877" s="7"/>
      <c r="F1047877" s="6"/>
      <c r="G1047877" s="6"/>
      <c r="K1047877" s="6"/>
      <c r="S1047877" s="4"/>
      <c r="U1047877" s="6"/>
      <c r="V1047877" s="6"/>
    </row>
    <row r="1047878" s="1" customFormat="1" spans="1:22">
      <c r="A1047878" s="6"/>
      <c r="B1047878" s="6"/>
      <c r="E1047878" s="7"/>
      <c r="F1047878" s="6"/>
      <c r="G1047878" s="6"/>
      <c r="K1047878" s="6"/>
      <c r="S1047878" s="4"/>
      <c r="U1047878" s="6"/>
      <c r="V1047878" s="6"/>
    </row>
    <row r="1047879" s="1" customFormat="1" spans="1:22">
      <c r="A1047879" s="6"/>
      <c r="B1047879" s="6"/>
      <c r="E1047879" s="7"/>
      <c r="F1047879" s="6"/>
      <c r="G1047879" s="6"/>
      <c r="K1047879" s="6"/>
      <c r="S1047879" s="4"/>
      <c r="U1047879" s="6"/>
      <c r="V1047879" s="6"/>
    </row>
    <row r="1047880" s="1" customFormat="1" spans="1:22">
      <c r="A1047880" s="6"/>
      <c r="B1047880" s="6"/>
      <c r="E1047880" s="7"/>
      <c r="F1047880" s="6"/>
      <c r="G1047880" s="6"/>
      <c r="K1047880" s="6"/>
      <c r="S1047880" s="4"/>
      <c r="U1047880" s="6"/>
      <c r="V1047880" s="6"/>
    </row>
    <row r="1047881" s="1" customFormat="1" spans="1:22">
      <c r="A1047881" s="6"/>
      <c r="B1047881" s="6"/>
      <c r="E1047881" s="7"/>
      <c r="F1047881" s="6"/>
      <c r="G1047881" s="6"/>
      <c r="K1047881" s="6"/>
      <c r="S1047881" s="4"/>
      <c r="U1047881" s="6"/>
      <c r="V1047881" s="6"/>
    </row>
    <row r="1047882" s="1" customFormat="1" spans="1:22">
      <c r="A1047882" s="6"/>
      <c r="B1047882" s="6"/>
      <c r="E1047882" s="7"/>
      <c r="F1047882" s="6"/>
      <c r="G1047882" s="6"/>
      <c r="K1047882" s="6"/>
      <c r="S1047882" s="4"/>
      <c r="U1047882" s="6"/>
      <c r="V1047882" s="6"/>
    </row>
    <row r="1047883" s="1" customFormat="1" spans="1:22">
      <c r="A1047883" s="6"/>
      <c r="B1047883" s="6"/>
      <c r="E1047883" s="7"/>
      <c r="F1047883" s="6"/>
      <c r="G1047883" s="6"/>
      <c r="K1047883" s="6"/>
      <c r="S1047883" s="4"/>
      <c r="U1047883" s="6"/>
      <c r="V1047883" s="6"/>
    </row>
    <row r="1047884" s="1" customFormat="1" spans="1:22">
      <c r="A1047884" s="6"/>
      <c r="B1047884" s="6"/>
      <c r="E1047884" s="7"/>
      <c r="F1047884" s="6"/>
      <c r="G1047884" s="6"/>
      <c r="K1047884" s="6"/>
      <c r="S1047884" s="4"/>
      <c r="U1047884" s="6"/>
      <c r="V1047884" s="6"/>
    </row>
    <row r="1047885" s="1" customFormat="1" spans="1:22">
      <c r="A1047885" s="6"/>
      <c r="B1047885" s="6"/>
      <c r="E1047885" s="7"/>
      <c r="F1047885" s="6"/>
      <c r="G1047885" s="6"/>
      <c r="K1047885" s="6"/>
      <c r="S1047885" s="4"/>
      <c r="U1047885" s="6"/>
      <c r="V1047885" s="6"/>
    </row>
    <row r="1047886" s="1" customFormat="1" spans="1:22">
      <c r="A1047886" s="6"/>
      <c r="B1047886" s="6"/>
      <c r="E1047886" s="7"/>
      <c r="F1047886" s="6"/>
      <c r="G1047886" s="6"/>
      <c r="K1047886" s="6"/>
      <c r="S1047886" s="4"/>
      <c r="U1047886" s="6"/>
      <c r="V1047886" s="6"/>
    </row>
    <row r="1047887" s="1" customFormat="1" spans="1:22">
      <c r="A1047887" s="6"/>
      <c r="B1047887" s="6"/>
      <c r="E1047887" s="7"/>
      <c r="F1047887" s="6"/>
      <c r="G1047887" s="6"/>
      <c r="K1047887" s="6"/>
      <c r="S1047887" s="4"/>
      <c r="U1047887" s="6"/>
      <c r="V1047887" s="6"/>
    </row>
    <row r="1047888" s="1" customFormat="1" spans="1:22">
      <c r="A1047888" s="6"/>
      <c r="B1047888" s="6"/>
      <c r="E1047888" s="7"/>
      <c r="F1047888" s="6"/>
      <c r="G1047888" s="6"/>
      <c r="K1047888" s="6"/>
      <c r="S1047888" s="4"/>
      <c r="U1047888" s="6"/>
      <c r="V1047888" s="6"/>
    </row>
    <row r="1047889" s="1" customFormat="1" spans="1:22">
      <c r="A1047889" s="6"/>
      <c r="B1047889" s="6"/>
      <c r="E1047889" s="7"/>
      <c r="F1047889" s="6"/>
      <c r="G1047889" s="6"/>
      <c r="K1047889" s="6"/>
      <c r="S1047889" s="4"/>
      <c r="U1047889" s="6"/>
      <c r="V1047889" s="6"/>
    </row>
    <row r="1047890" s="1" customFormat="1" spans="1:22">
      <c r="A1047890" s="6"/>
      <c r="B1047890" s="6"/>
      <c r="E1047890" s="7"/>
      <c r="F1047890" s="6"/>
      <c r="G1047890" s="6"/>
      <c r="K1047890" s="6"/>
      <c r="S1047890" s="4"/>
      <c r="U1047890" s="6"/>
      <c r="V1047890" s="6"/>
    </row>
    <row r="1047891" s="1" customFormat="1" spans="1:22">
      <c r="A1047891" s="6"/>
      <c r="B1047891" s="6"/>
      <c r="E1047891" s="7"/>
      <c r="F1047891" s="6"/>
      <c r="G1047891" s="6"/>
      <c r="K1047891" s="6"/>
      <c r="S1047891" s="4"/>
      <c r="U1047891" s="6"/>
      <c r="V1047891" s="6"/>
    </row>
    <row r="1047892" s="1" customFormat="1" spans="1:22">
      <c r="A1047892" s="6"/>
      <c r="B1047892" s="6"/>
      <c r="E1047892" s="7"/>
      <c r="F1047892" s="6"/>
      <c r="G1047892" s="6"/>
      <c r="K1047892" s="6"/>
      <c r="S1047892" s="4"/>
      <c r="U1047892" s="6"/>
      <c r="V1047892" s="6"/>
    </row>
    <row r="1047893" s="1" customFormat="1" spans="1:22">
      <c r="A1047893" s="6"/>
      <c r="B1047893" s="6"/>
      <c r="E1047893" s="7"/>
      <c r="F1047893" s="6"/>
      <c r="G1047893" s="6"/>
      <c r="K1047893" s="6"/>
      <c r="S1047893" s="4"/>
      <c r="U1047893" s="6"/>
      <c r="V1047893" s="6"/>
    </row>
    <row r="1047894" s="1" customFormat="1" spans="1:22">
      <c r="A1047894" s="6"/>
      <c r="B1047894" s="6"/>
      <c r="E1047894" s="7"/>
      <c r="F1047894" s="6"/>
      <c r="G1047894" s="6"/>
      <c r="K1047894" s="6"/>
      <c r="S1047894" s="4"/>
      <c r="U1047894" s="6"/>
      <c r="V1047894" s="6"/>
    </row>
    <row r="1047895" s="1" customFormat="1" spans="1:22">
      <c r="A1047895" s="6"/>
      <c r="B1047895" s="6"/>
      <c r="E1047895" s="7"/>
      <c r="F1047895" s="6"/>
      <c r="G1047895" s="6"/>
      <c r="K1047895" s="6"/>
      <c r="S1047895" s="4"/>
      <c r="U1047895" s="6"/>
      <c r="V1047895" s="6"/>
    </row>
    <row r="1047896" s="1" customFormat="1" spans="1:22">
      <c r="A1047896" s="6"/>
      <c r="B1047896" s="6"/>
      <c r="E1047896" s="7"/>
      <c r="F1047896" s="6"/>
      <c r="G1047896" s="6"/>
      <c r="K1047896" s="6"/>
      <c r="S1047896" s="4"/>
      <c r="U1047896" s="6"/>
      <c r="V1047896" s="6"/>
    </row>
    <row r="1047897" s="1" customFormat="1" spans="1:22">
      <c r="A1047897" s="6"/>
      <c r="B1047897" s="6"/>
      <c r="E1047897" s="7"/>
      <c r="F1047897" s="6"/>
      <c r="G1047897" s="6"/>
      <c r="K1047897" s="6"/>
      <c r="S1047897" s="4"/>
      <c r="U1047897" s="6"/>
      <c r="V1047897" s="6"/>
    </row>
    <row r="1047898" s="1" customFormat="1" spans="1:22">
      <c r="A1047898" s="6"/>
      <c r="B1047898" s="6"/>
      <c r="E1047898" s="7"/>
      <c r="F1047898" s="6"/>
      <c r="G1047898" s="6"/>
      <c r="K1047898" s="6"/>
      <c r="S1047898" s="4"/>
      <c r="U1047898" s="6"/>
      <c r="V1047898" s="6"/>
    </row>
    <row r="1047899" s="1" customFormat="1" spans="1:22">
      <c r="A1047899" s="6"/>
      <c r="B1047899" s="6"/>
      <c r="E1047899" s="7"/>
      <c r="F1047899" s="6"/>
      <c r="G1047899" s="6"/>
      <c r="K1047899" s="6"/>
      <c r="S1047899" s="4"/>
      <c r="U1047899" s="6"/>
      <c r="V1047899" s="6"/>
    </row>
    <row r="1047900" s="1" customFormat="1" spans="1:22">
      <c r="A1047900" s="6"/>
      <c r="B1047900" s="6"/>
      <c r="E1047900" s="7"/>
      <c r="F1047900" s="6"/>
      <c r="G1047900" s="6"/>
      <c r="K1047900" s="6"/>
      <c r="S1047900" s="4"/>
      <c r="U1047900" s="6"/>
      <c r="V1047900" s="6"/>
    </row>
    <row r="1047901" s="1" customFormat="1" spans="1:22">
      <c r="A1047901" s="6"/>
      <c r="B1047901" s="6"/>
      <c r="E1047901" s="7"/>
      <c r="F1047901" s="6"/>
      <c r="G1047901" s="6"/>
      <c r="K1047901" s="6"/>
      <c r="S1047901" s="4"/>
      <c r="U1047901" s="6"/>
      <c r="V1047901" s="6"/>
    </row>
    <row r="1047902" s="1" customFormat="1" spans="1:22">
      <c r="A1047902" s="6"/>
      <c r="B1047902" s="6"/>
      <c r="E1047902" s="7"/>
      <c r="F1047902" s="6"/>
      <c r="G1047902" s="6"/>
      <c r="K1047902" s="6"/>
      <c r="S1047902" s="4"/>
      <c r="U1047902" s="6"/>
      <c r="V1047902" s="6"/>
    </row>
    <row r="1047903" s="1" customFormat="1" spans="1:22">
      <c r="A1047903" s="6"/>
      <c r="B1047903" s="6"/>
      <c r="E1047903" s="7"/>
      <c r="F1047903" s="6"/>
      <c r="G1047903" s="6"/>
      <c r="K1047903" s="6"/>
      <c r="S1047903" s="4"/>
      <c r="U1047903" s="6"/>
      <c r="V1047903" s="6"/>
    </row>
    <row r="1047904" s="1" customFormat="1" spans="1:22">
      <c r="A1047904" s="6"/>
      <c r="B1047904" s="6"/>
      <c r="E1047904" s="7"/>
      <c r="F1047904" s="6"/>
      <c r="G1047904" s="6"/>
      <c r="K1047904" s="6"/>
      <c r="S1047904" s="4"/>
      <c r="U1047904" s="6"/>
      <c r="V1047904" s="6"/>
    </row>
    <row r="1047905" s="1" customFormat="1" spans="1:22">
      <c r="A1047905" s="6"/>
      <c r="B1047905" s="6"/>
      <c r="E1047905" s="7"/>
      <c r="F1047905" s="6"/>
      <c r="G1047905" s="6"/>
      <c r="K1047905" s="6"/>
      <c r="S1047905" s="4"/>
      <c r="U1047905" s="6"/>
      <c r="V1047905" s="6"/>
    </row>
    <row r="1047906" s="1" customFormat="1" spans="1:22">
      <c r="A1047906" s="6"/>
      <c r="B1047906" s="6"/>
      <c r="E1047906" s="7"/>
      <c r="F1047906" s="6"/>
      <c r="G1047906" s="6"/>
      <c r="K1047906" s="6"/>
      <c r="S1047906" s="4"/>
      <c r="U1047906" s="6"/>
      <c r="V1047906" s="6"/>
    </row>
    <row r="1047907" s="1" customFormat="1" spans="1:22">
      <c r="A1047907" s="6"/>
      <c r="B1047907" s="6"/>
      <c r="E1047907" s="7"/>
      <c r="F1047907" s="6"/>
      <c r="G1047907" s="6"/>
      <c r="K1047907" s="6"/>
      <c r="S1047907" s="4"/>
      <c r="U1047907" s="6"/>
      <c r="V1047907" s="6"/>
    </row>
    <row r="1047908" s="1" customFormat="1" spans="1:22">
      <c r="A1047908" s="6"/>
      <c r="B1047908" s="6"/>
      <c r="E1047908" s="7"/>
      <c r="F1047908" s="6"/>
      <c r="G1047908" s="6"/>
      <c r="K1047908" s="6"/>
      <c r="S1047908" s="4"/>
      <c r="U1047908" s="6"/>
      <c r="V1047908" s="6"/>
    </row>
    <row r="1047909" s="1" customFormat="1" spans="1:22">
      <c r="A1047909" s="6"/>
      <c r="B1047909" s="6"/>
      <c r="E1047909" s="7"/>
      <c r="F1047909" s="6"/>
      <c r="G1047909" s="6"/>
      <c r="K1047909" s="6"/>
      <c r="S1047909" s="4"/>
      <c r="U1047909" s="6"/>
      <c r="V1047909" s="6"/>
    </row>
    <row r="1047910" s="1" customFormat="1" spans="1:22">
      <c r="A1047910" s="6"/>
      <c r="B1047910" s="6"/>
      <c r="E1047910" s="7"/>
      <c r="F1047910" s="6"/>
      <c r="G1047910" s="6"/>
      <c r="K1047910" s="6"/>
      <c r="S1047910" s="4"/>
      <c r="U1047910" s="6"/>
      <c r="V1047910" s="6"/>
    </row>
    <row r="1047911" s="1" customFormat="1" spans="1:22">
      <c r="A1047911" s="6"/>
      <c r="B1047911" s="6"/>
      <c r="E1047911" s="7"/>
      <c r="F1047911" s="6"/>
      <c r="G1047911" s="6"/>
      <c r="K1047911" s="6"/>
      <c r="S1047911" s="4"/>
      <c r="U1047911" s="6"/>
      <c r="V1047911" s="6"/>
    </row>
    <row r="1047912" s="1" customFormat="1" spans="1:22">
      <c r="A1047912" s="6"/>
      <c r="B1047912" s="6"/>
      <c r="E1047912" s="7"/>
      <c r="F1047912" s="6"/>
      <c r="G1047912" s="6"/>
      <c r="K1047912" s="6"/>
      <c r="S1047912" s="4"/>
      <c r="U1047912" s="6"/>
      <c r="V1047912" s="6"/>
    </row>
    <row r="1047913" s="1" customFormat="1" spans="1:22">
      <c r="A1047913" s="6"/>
      <c r="B1047913" s="6"/>
      <c r="E1047913" s="7"/>
      <c r="F1047913" s="6"/>
      <c r="G1047913" s="6"/>
      <c r="K1047913" s="6"/>
      <c r="S1047913" s="4"/>
      <c r="U1047913" s="6"/>
      <c r="V1047913" s="6"/>
    </row>
    <row r="1047914" s="1" customFormat="1" spans="1:22">
      <c r="A1047914" s="6"/>
      <c r="B1047914" s="6"/>
      <c r="E1047914" s="7"/>
      <c r="F1047914" s="6"/>
      <c r="G1047914" s="6"/>
      <c r="K1047914" s="6"/>
      <c r="S1047914" s="4"/>
      <c r="U1047914" s="6"/>
      <c r="V1047914" s="6"/>
    </row>
    <row r="1047915" s="1" customFormat="1" spans="1:22">
      <c r="A1047915" s="6"/>
      <c r="B1047915" s="6"/>
      <c r="E1047915" s="7"/>
      <c r="F1047915" s="6"/>
      <c r="G1047915" s="6"/>
      <c r="K1047915" s="6"/>
      <c r="S1047915" s="4"/>
      <c r="U1047915" s="6"/>
      <c r="V1047915" s="6"/>
    </row>
    <row r="1047916" s="1" customFormat="1" spans="1:22">
      <c r="A1047916" s="6"/>
      <c r="B1047916" s="6"/>
      <c r="E1047916" s="7"/>
      <c r="F1047916" s="6"/>
      <c r="G1047916" s="6"/>
      <c r="K1047916" s="6"/>
      <c r="S1047916" s="4"/>
      <c r="U1047916" s="6"/>
      <c r="V1047916" s="6"/>
    </row>
    <row r="1047917" s="1" customFormat="1" spans="1:22">
      <c r="A1047917" s="6"/>
      <c r="B1047917" s="6"/>
      <c r="E1047917" s="7"/>
      <c r="F1047917" s="6"/>
      <c r="G1047917" s="6"/>
      <c r="K1047917" s="6"/>
      <c r="S1047917" s="4"/>
      <c r="U1047917" s="6"/>
      <c r="V1047917" s="6"/>
    </row>
    <row r="1047918" s="1" customFormat="1" spans="1:22">
      <c r="A1047918" s="6"/>
      <c r="B1047918" s="6"/>
      <c r="E1047918" s="7"/>
      <c r="F1047918" s="6"/>
      <c r="G1047918" s="6"/>
      <c r="K1047918" s="6"/>
      <c r="S1047918" s="4"/>
      <c r="U1047918" s="6"/>
      <c r="V1047918" s="6"/>
    </row>
    <row r="1047919" s="1" customFormat="1" spans="1:22">
      <c r="A1047919" s="6"/>
      <c r="B1047919" s="6"/>
      <c r="E1047919" s="7"/>
      <c r="F1047919" s="6"/>
      <c r="G1047919" s="6"/>
      <c r="K1047919" s="6"/>
      <c r="S1047919" s="4"/>
      <c r="U1047919" s="6"/>
      <c r="V1047919" s="6"/>
    </row>
    <row r="1047920" s="1" customFormat="1" spans="1:22">
      <c r="A1047920" s="6"/>
      <c r="B1047920" s="6"/>
      <c r="E1047920" s="7"/>
      <c r="F1047920" s="6"/>
      <c r="G1047920" s="6"/>
      <c r="K1047920" s="6"/>
      <c r="S1047920" s="4"/>
      <c r="U1047920" s="6"/>
      <c r="V1047920" s="6"/>
    </row>
    <row r="1047921" s="1" customFormat="1" spans="1:22">
      <c r="A1047921" s="6"/>
      <c r="B1047921" s="6"/>
      <c r="E1047921" s="7"/>
      <c r="F1047921" s="6"/>
      <c r="G1047921" s="6"/>
      <c r="K1047921" s="6"/>
      <c r="S1047921" s="4"/>
      <c r="U1047921" s="6"/>
      <c r="V1047921" s="6"/>
    </row>
    <row r="1047922" s="1" customFormat="1" spans="1:22">
      <c r="A1047922" s="6"/>
      <c r="B1047922" s="6"/>
      <c r="E1047922" s="7"/>
      <c r="F1047922" s="6"/>
      <c r="G1047922" s="6"/>
      <c r="K1047922" s="6"/>
      <c r="S1047922" s="4"/>
      <c r="U1047922" s="6"/>
      <c r="V1047922" s="6"/>
    </row>
    <row r="1047923" s="1" customFormat="1" spans="1:22">
      <c r="A1047923" s="6"/>
      <c r="B1047923" s="6"/>
      <c r="E1047923" s="7"/>
      <c r="F1047923" s="6"/>
      <c r="G1047923" s="6"/>
      <c r="K1047923" s="6"/>
      <c r="S1047923" s="4"/>
      <c r="U1047923" s="6"/>
      <c r="V1047923" s="6"/>
    </row>
    <row r="1047924" s="1" customFormat="1" spans="1:22">
      <c r="A1047924" s="6"/>
      <c r="B1047924" s="6"/>
      <c r="E1047924" s="7"/>
      <c r="F1047924" s="6"/>
      <c r="G1047924" s="6"/>
      <c r="K1047924" s="6"/>
      <c r="S1047924" s="4"/>
      <c r="U1047924" s="6"/>
      <c r="V1047924" s="6"/>
    </row>
    <row r="1047925" s="1" customFormat="1" spans="1:22">
      <c r="A1047925" s="6"/>
      <c r="B1047925" s="6"/>
      <c r="E1047925" s="7"/>
      <c r="F1047925" s="6"/>
      <c r="G1047925" s="6"/>
      <c r="K1047925" s="6"/>
      <c r="S1047925" s="4"/>
      <c r="U1047925" s="6"/>
      <c r="V1047925" s="6"/>
    </row>
    <row r="1047926" s="1" customFormat="1" spans="1:22">
      <c r="A1047926" s="6"/>
      <c r="B1047926" s="6"/>
      <c r="E1047926" s="7"/>
      <c r="F1047926" s="6"/>
      <c r="G1047926" s="6"/>
      <c r="K1047926" s="6"/>
      <c r="S1047926" s="4"/>
      <c r="U1047926" s="6"/>
      <c r="V1047926" s="6"/>
    </row>
    <row r="1047927" s="1" customFormat="1" spans="1:22">
      <c r="A1047927" s="6"/>
      <c r="B1047927" s="6"/>
      <c r="E1047927" s="7"/>
      <c r="F1047927" s="6"/>
      <c r="G1047927" s="6"/>
      <c r="K1047927" s="6"/>
      <c r="S1047927" s="4"/>
      <c r="U1047927" s="6"/>
      <c r="V1047927" s="6"/>
    </row>
    <row r="1047928" s="1" customFormat="1" spans="1:22">
      <c r="A1047928" s="6"/>
      <c r="B1047928" s="6"/>
      <c r="E1047928" s="7"/>
      <c r="F1047928" s="6"/>
      <c r="G1047928" s="6"/>
      <c r="K1047928" s="6"/>
      <c r="S1047928" s="4"/>
      <c r="U1047928" s="6"/>
      <c r="V1047928" s="6"/>
    </row>
    <row r="1047929" s="1" customFormat="1" spans="1:22">
      <c r="A1047929" s="6"/>
      <c r="B1047929" s="6"/>
      <c r="E1047929" s="7"/>
      <c r="F1047929" s="6"/>
      <c r="G1047929" s="6"/>
      <c r="K1047929" s="6"/>
      <c r="S1047929" s="4"/>
      <c r="U1047929" s="6"/>
      <c r="V1047929" s="6"/>
    </row>
    <row r="1047930" s="1" customFormat="1" spans="1:22">
      <c r="A1047930" s="6"/>
      <c r="B1047930" s="6"/>
      <c r="E1047930" s="7"/>
      <c r="F1047930" s="6"/>
      <c r="G1047930" s="6"/>
      <c r="K1047930" s="6"/>
      <c r="S1047930" s="4"/>
      <c r="U1047930" s="6"/>
      <c r="V1047930" s="6"/>
    </row>
    <row r="1047931" s="1" customFormat="1" spans="1:22">
      <c r="A1047931" s="6"/>
      <c r="B1047931" s="6"/>
      <c r="E1047931" s="7"/>
      <c r="F1047931" s="6"/>
      <c r="G1047931" s="6"/>
      <c r="K1047931" s="6"/>
      <c r="S1047931" s="4"/>
      <c r="U1047931" s="6"/>
      <c r="V1047931" s="6"/>
    </row>
    <row r="1047932" s="1" customFormat="1" spans="1:22">
      <c r="A1047932" s="6"/>
      <c r="B1047932" s="6"/>
      <c r="E1047932" s="7"/>
      <c r="F1047932" s="6"/>
      <c r="G1047932" s="6"/>
      <c r="K1047932" s="6"/>
      <c r="S1047932" s="4"/>
      <c r="U1047932" s="6"/>
      <c r="V1047932" s="6"/>
    </row>
    <row r="1047933" s="1" customFormat="1" spans="1:22">
      <c r="A1047933" s="6"/>
      <c r="B1047933" s="6"/>
      <c r="E1047933" s="7"/>
      <c r="F1047933" s="6"/>
      <c r="G1047933" s="6"/>
      <c r="K1047933" s="6"/>
      <c r="S1047933" s="4"/>
      <c r="U1047933" s="6"/>
      <c r="V1047933" s="6"/>
    </row>
    <row r="1047934" s="1" customFormat="1" spans="1:22">
      <c r="A1047934" s="6"/>
      <c r="B1047934" s="6"/>
      <c r="E1047934" s="7"/>
      <c r="F1047934" s="6"/>
      <c r="G1047934" s="6"/>
      <c r="K1047934" s="6"/>
      <c r="S1047934" s="4"/>
      <c r="U1047934" s="6"/>
      <c r="V1047934" s="6"/>
    </row>
    <row r="1047935" s="1" customFormat="1" spans="1:22">
      <c r="A1047935" s="6"/>
      <c r="B1047935" s="6"/>
      <c r="E1047935" s="7"/>
      <c r="F1047935" s="6"/>
      <c r="G1047935" s="6"/>
      <c r="K1047935" s="6"/>
      <c r="S1047935" s="4"/>
      <c r="U1047935" s="6"/>
      <c r="V1047935" s="6"/>
    </row>
    <row r="1047936" s="1" customFormat="1" spans="1:22">
      <c r="A1047936" s="6"/>
      <c r="B1047936" s="6"/>
      <c r="E1047936" s="7"/>
      <c r="F1047936" s="6"/>
      <c r="G1047936" s="6"/>
      <c r="K1047936" s="6"/>
      <c r="S1047936" s="4"/>
      <c r="U1047936" s="6"/>
      <c r="V1047936" s="6"/>
    </row>
    <row r="1047937" s="1" customFormat="1" spans="1:22">
      <c r="A1047937" s="6"/>
      <c r="B1047937" s="6"/>
      <c r="E1047937" s="7"/>
      <c r="F1047937" s="6"/>
      <c r="G1047937" s="6"/>
      <c r="K1047937" s="6"/>
      <c r="S1047937" s="4"/>
      <c r="U1047937" s="6"/>
      <c r="V1047937" s="6"/>
    </row>
    <row r="1047938" s="1" customFormat="1" spans="1:22">
      <c r="A1047938" s="6"/>
      <c r="B1047938" s="6"/>
      <c r="E1047938" s="7"/>
      <c r="F1047938" s="6"/>
      <c r="G1047938" s="6"/>
      <c r="K1047938" s="6"/>
      <c r="S1047938" s="4"/>
      <c r="U1047938" s="6"/>
      <c r="V1047938" s="6"/>
    </row>
    <row r="1047939" s="1" customFormat="1" spans="1:22">
      <c r="A1047939" s="6"/>
      <c r="B1047939" s="6"/>
      <c r="E1047939" s="7"/>
      <c r="F1047939" s="6"/>
      <c r="G1047939" s="6"/>
      <c r="K1047939" s="6"/>
      <c r="S1047939" s="4"/>
      <c r="U1047939" s="6"/>
      <c r="V1047939" s="6"/>
    </row>
    <row r="1047940" s="1" customFormat="1" spans="1:22">
      <c r="A1047940" s="6"/>
      <c r="B1047940" s="6"/>
      <c r="E1047940" s="7"/>
      <c r="F1047940" s="6"/>
      <c r="G1047940" s="6"/>
      <c r="K1047940" s="6"/>
      <c r="S1047940" s="4"/>
      <c r="U1047940" s="6"/>
      <c r="V1047940" s="6"/>
    </row>
    <row r="1047941" s="1" customFormat="1" spans="1:22">
      <c r="A1047941" s="6"/>
      <c r="B1047941" s="6"/>
      <c r="E1047941" s="7"/>
      <c r="F1047941" s="6"/>
      <c r="G1047941" s="6"/>
      <c r="K1047941" s="6"/>
      <c r="S1047941" s="4"/>
      <c r="U1047941" s="6"/>
      <c r="V1047941" s="6"/>
    </row>
    <row r="1047942" s="1" customFormat="1" spans="1:22">
      <c r="A1047942" s="6"/>
      <c r="B1047942" s="6"/>
      <c r="E1047942" s="7"/>
      <c r="F1047942" s="6"/>
      <c r="G1047942" s="6"/>
      <c r="K1047942" s="6"/>
      <c r="S1047942" s="4"/>
      <c r="U1047942" s="6"/>
      <c r="V1047942" s="6"/>
    </row>
    <row r="1047943" s="1" customFormat="1" spans="1:22">
      <c r="A1047943" s="6"/>
      <c r="B1047943" s="6"/>
      <c r="E1047943" s="7"/>
      <c r="F1047943" s="6"/>
      <c r="G1047943" s="6"/>
      <c r="K1047943" s="6"/>
      <c r="S1047943" s="4"/>
      <c r="U1047943" s="6"/>
      <c r="V1047943" s="6"/>
    </row>
    <row r="1047944" s="1" customFormat="1" spans="1:22">
      <c r="A1047944" s="6"/>
      <c r="B1047944" s="6"/>
      <c r="E1047944" s="7"/>
      <c r="F1047944" s="6"/>
      <c r="G1047944" s="6"/>
      <c r="K1047944" s="6"/>
      <c r="S1047944" s="4"/>
      <c r="U1047944" s="6"/>
      <c r="V1047944" s="6"/>
    </row>
    <row r="1047945" s="1" customFormat="1" spans="1:22">
      <c r="A1047945" s="6"/>
      <c r="B1047945" s="6"/>
      <c r="E1047945" s="7"/>
      <c r="F1047945" s="6"/>
      <c r="G1047945" s="6"/>
      <c r="K1047945" s="6"/>
      <c r="S1047945" s="4"/>
      <c r="U1047945" s="6"/>
      <c r="V1047945" s="6"/>
    </row>
    <row r="1047946" s="1" customFormat="1" spans="1:22">
      <c r="A1047946" s="6"/>
      <c r="B1047946" s="6"/>
      <c r="E1047946" s="7"/>
      <c r="F1047946" s="6"/>
      <c r="G1047946" s="6"/>
      <c r="K1047946" s="6"/>
      <c r="S1047946" s="4"/>
      <c r="U1047946" s="6"/>
      <c r="V1047946" s="6"/>
    </row>
    <row r="1047947" s="1" customFormat="1" spans="1:22">
      <c r="A1047947" s="6"/>
      <c r="B1047947" s="6"/>
      <c r="E1047947" s="7"/>
      <c r="F1047947" s="6"/>
      <c r="G1047947" s="6"/>
      <c r="K1047947" s="6"/>
      <c r="S1047947" s="4"/>
      <c r="U1047947" s="6"/>
      <c r="V1047947" s="6"/>
    </row>
    <row r="1047948" s="1" customFormat="1" spans="1:22">
      <c r="A1047948" s="6"/>
      <c r="B1047948" s="6"/>
      <c r="E1047948" s="7"/>
      <c r="F1047948" s="6"/>
      <c r="G1047948" s="6"/>
      <c r="K1047948" s="6"/>
      <c r="S1047948" s="4"/>
      <c r="U1047948" s="6"/>
      <c r="V1047948" s="6"/>
    </row>
    <row r="1047949" s="1" customFormat="1" spans="1:22">
      <c r="A1047949" s="6"/>
      <c r="B1047949" s="6"/>
      <c r="E1047949" s="7"/>
      <c r="F1047949" s="6"/>
      <c r="G1047949" s="6"/>
      <c r="K1047949" s="6"/>
      <c r="S1047949" s="4"/>
      <c r="U1047949" s="6"/>
      <c r="V1047949" s="6"/>
    </row>
    <row r="1047950" s="1" customFormat="1" spans="1:22">
      <c r="A1047950" s="6"/>
      <c r="B1047950" s="6"/>
      <c r="E1047950" s="7"/>
      <c r="F1047950" s="6"/>
      <c r="G1047950" s="6"/>
      <c r="K1047950" s="6"/>
      <c r="S1047950" s="4"/>
      <c r="U1047950" s="6"/>
      <c r="V1047950" s="6"/>
    </row>
    <row r="1047951" s="1" customFormat="1" spans="1:22">
      <c r="A1047951" s="6"/>
      <c r="B1047951" s="6"/>
      <c r="E1047951" s="7"/>
      <c r="F1047951" s="6"/>
      <c r="G1047951" s="6"/>
      <c r="K1047951" s="6"/>
      <c r="S1047951" s="4"/>
      <c r="U1047951" s="6"/>
      <c r="V1047951" s="6"/>
    </row>
    <row r="1047952" s="1" customFormat="1" spans="1:22">
      <c r="A1047952" s="6"/>
      <c r="B1047952" s="6"/>
      <c r="E1047952" s="7"/>
      <c r="F1047952" s="6"/>
      <c r="G1047952" s="6"/>
      <c r="K1047952" s="6"/>
      <c r="S1047952" s="4"/>
      <c r="U1047952" s="6"/>
      <c r="V1047952" s="6"/>
    </row>
    <row r="1047953" s="1" customFormat="1" spans="1:22">
      <c r="A1047953" s="6"/>
      <c r="B1047953" s="6"/>
      <c r="E1047953" s="7"/>
      <c r="F1047953" s="6"/>
      <c r="G1047953" s="6"/>
      <c r="K1047953" s="6"/>
      <c r="S1047953" s="4"/>
      <c r="U1047953" s="6"/>
      <c r="V1047953" s="6"/>
    </row>
    <row r="1047954" s="1" customFormat="1" spans="1:22">
      <c r="A1047954" s="6"/>
      <c r="B1047954" s="6"/>
      <c r="E1047954" s="7"/>
      <c r="F1047954" s="6"/>
      <c r="G1047954" s="6"/>
      <c r="K1047954" s="6"/>
      <c r="S1047954" s="4"/>
      <c r="U1047954" s="6"/>
      <c r="V1047954" s="6"/>
    </row>
    <row r="1047955" s="1" customFormat="1" spans="1:22">
      <c r="A1047955" s="6"/>
      <c r="B1047955" s="6"/>
      <c r="E1047955" s="7"/>
      <c r="F1047955" s="6"/>
      <c r="G1047955" s="6"/>
      <c r="K1047955" s="6"/>
      <c r="S1047955" s="4"/>
      <c r="U1047955" s="6"/>
      <c r="V1047955" s="6"/>
    </row>
    <row r="1047956" s="1" customFormat="1" spans="1:22">
      <c r="A1047956" s="6"/>
      <c r="B1047956" s="6"/>
      <c r="E1047956" s="7"/>
      <c r="F1047956" s="6"/>
      <c r="G1047956" s="6"/>
      <c r="K1047956" s="6"/>
      <c r="S1047956" s="4"/>
      <c r="U1047956" s="6"/>
      <c r="V1047956" s="6"/>
    </row>
    <row r="1047957" s="1" customFormat="1" spans="1:22">
      <c r="A1047957" s="6"/>
      <c r="B1047957" s="6"/>
      <c r="E1047957" s="7"/>
      <c r="F1047957" s="6"/>
      <c r="G1047957" s="6"/>
      <c r="K1047957" s="6"/>
      <c r="S1047957" s="4"/>
      <c r="U1047957" s="6"/>
      <c r="V1047957" s="6"/>
    </row>
    <row r="1047958" s="1" customFormat="1" spans="1:22">
      <c r="A1047958" s="6"/>
      <c r="B1047958" s="6"/>
      <c r="E1047958" s="7"/>
      <c r="F1047958" s="6"/>
      <c r="G1047958" s="6"/>
      <c r="K1047958" s="6"/>
      <c r="S1047958" s="4"/>
      <c r="U1047958" s="6"/>
      <c r="V1047958" s="6"/>
    </row>
    <row r="1047959" s="1" customFormat="1" spans="1:22">
      <c r="A1047959" s="6"/>
      <c r="B1047959" s="6"/>
      <c r="E1047959" s="7"/>
      <c r="F1047959" s="6"/>
      <c r="G1047959" s="6"/>
      <c r="K1047959" s="6"/>
      <c r="S1047959" s="4"/>
      <c r="U1047959" s="6"/>
      <c r="V1047959" s="6"/>
    </row>
    <row r="1047960" s="1" customFormat="1" spans="1:22">
      <c r="A1047960" s="6"/>
      <c r="B1047960" s="6"/>
      <c r="E1047960" s="7"/>
      <c r="F1047960" s="6"/>
      <c r="G1047960" s="6"/>
      <c r="K1047960" s="6"/>
      <c r="S1047960" s="4"/>
      <c r="U1047960" s="6"/>
      <c r="V1047960" s="6"/>
    </row>
    <row r="1047961" s="1" customFormat="1" spans="1:22">
      <c r="A1047961" s="6"/>
      <c r="B1047961" s="6"/>
      <c r="E1047961" s="7"/>
      <c r="F1047961" s="6"/>
      <c r="G1047961" s="6"/>
      <c r="K1047961" s="6"/>
      <c r="S1047961" s="4"/>
      <c r="U1047961" s="6"/>
      <c r="V1047961" s="6"/>
    </row>
    <row r="1047962" s="1" customFormat="1" spans="1:22">
      <c r="A1047962" s="6"/>
      <c r="B1047962" s="6"/>
      <c r="E1047962" s="7"/>
      <c r="F1047962" s="6"/>
      <c r="G1047962" s="6"/>
      <c r="K1047962" s="6"/>
      <c r="S1047962" s="4"/>
      <c r="U1047962" s="6"/>
      <c r="V1047962" s="6"/>
    </row>
    <row r="1047963" s="1" customFormat="1" spans="1:22">
      <c r="A1047963" s="6"/>
      <c r="B1047963" s="6"/>
      <c r="E1047963" s="7"/>
      <c r="F1047963" s="6"/>
      <c r="G1047963" s="6"/>
      <c r="K1047963" s="6"/>
      <c r="S1047963" s="4"/>
      <c r="U1047963" s="6"/>
      <c r="V1047963" s="6"/>
    </row>
    <row r="1047964" s="1" customFormat="1" spans="1:22">
      <c r="A1047964" s="6"/>
      <c r="B1047964" s="6"/>
      <c r="E1047964" s="7"/>
      <c r="F1047964" s="6"/>
      <c r="G1047964" s="6"/>
      <c r="K1047964" s="6"/>
      <c r="S1047964" s="4"/>
      <c r="U1047964" s="6"/>
      <c r="V1047964" s="6"/>
    </row>
    <row r="1047965" s="1" customFormat="1" spans="1:22">
      <c r="A1047965" s="6"/>
      <c r="B1047965" s="6"/>
      <c r="E1047965" s="7"/>
      <c r="F1047965" s="6"/>
      <c r="G1047965" s="6"/>
      <c r="K1047965" s="6"/>
      <c r="S1047965" s="4"/>
      <c r="U1047965" s="6"/>
      <c r="V1047965" s="6"/>
    </row>
    <row r="1047966" s="1" customFormat="1" spans="1:22">
      <c r="A1047966" s="6"/>
      <c r="B1047966" s="6"/>
      <c r="E1047966" s="7"/>
      <c r="F1047966" s="6"/>
      <c r="G1047966" s="6"/>
      <c r="K1047966" s="6"/>
      <c r="S1047966" s="4"/>
      <c r="U1047966" s="6"/>
      <c r="V1047966" s="6"/>
    </row>
    <row r="1047967" s="1" customFormat="1" spans="1:22">
      <c r="A1047967" s="6"/>
      <c r="B1047967" s="6"/>
      <c r="E1047967" s="7"/>
      <c r="F1047967" s="6"/>
      <c r="G1047967" s="6"/>
      <c r="K1047967" s="6"/>
      <c r="S1047967" s="4"/>
      <c r="U1047967" s="6"/>
      <c r="V1047967" s="6"/>
    </row>
    <row r="1047968" s="1" customFormat="1" spans="1:22">
      <c r="A1047968" s="6"/>
      <c r="B1047968" s="6"/>
      <c r="E1047968" s="7"/>
      <c r="F1047968" s="6"/>
      <c r="G1047968" s="6"/>
      <c r="K1047968" s="6"/>
      <c r="S1047968" s="4"/>
      <c r="U1047968" s="6"/>
      <c r="V1047968" s="6"/>
    </row>
    <row r="1047969" s="1" customFormat="1" spans="1:22">
      <c r="A1047969" s="6"/>
      <c r="B1047969" s="6"/>
      <c r="E1047969" s="7"/>
      <c r="F1047969" s="6"/>
      <c r="G1047969" s="6"/>
      <c r="K1047969" s="6"/>
      <c r="S1047969" s="4"/>
      <c r="U1047969" s="6"/>
      <c r="V1047969" s="6"/>
    </row>
    <row r="1047970" s="1" customFormat="1" spans="1:22">
      <c r="A1047970" s="6"/>
      <c r="B1047970" s="6"/>
      <c r="E1047970" s="7"/>
      <c r="F1047970" s="6"/>
      <c r="G1047970" s="6"/>
      <c r="K1047970" s="6"/>
      <c r="S1047970" s="4"/>
      <c r="U1047970" s="6"/>
      <c r="V1047970" s="6"/>
    </row>
    <row r="1047971" s="1" customFormat="1" spans="1:22">
      <c r="A1047971" s="6"/>
      <c r="B1047971" s="6"/>
      <c r="E1047971" s="7"/>
      <c r="F1047971" s="6"/>
      <c r="G1047971" s="6"/>
      <c r="K1047971" s="6"/>
      <c r="S1047971" s="4"/>
      <c r="U1047971" s="6"/>
      <c r="V1047971" s="6"/>
    </row>
    <row r="1047972" s="1" customFormat="1" spans="1:22">
      <c r="A1047972" s="6"/>
      <c r="B1047972" s="6"/>
      <c r="E1047972" s="7"/>
      <c r="F1047972" s="6"/>
      <c r="G1047972" s="6"/>
      <c r="K1047972" s="6"/>
      <c r="S1047972" s="4"/>
      <c r="U1047972" s="6"/>
      <c r="V1047972" s="6"/>
    </row>
    <row r="1047973" s="1" customFormat="1" spans="1:22">
      <c r="A1047973" s="6"/>
      <c r="B1047973" s="6"/>
      <c r="E1047973" s="7"/>
      <c r="F1047973" s="6"/>
      <c r="G1047973" s="6"/>
      <c r="K1047973" s="6"/>
      <c r="S1047973" s="4"/>
      <c r="U1047973" s="6"/>
      <c r="V1047973" s="6"/>
    </row>
    <row r="1047974" s="1" customFormat="1" spans="1:22">
      <c r="A1047974" s="6"/>
      <c r="B1047974" s="6"/>
      <c r="E1047974" s="7"/>
      <c r="F1047974" s="6"/>
      <c r="G1047974" s="6"/>
      <c r="K1047974" s="6"/>
      <c r="S1047974" s="4"/>
      <c r="U1047974" s="6"/>
      <c r="V1047974" s="6"/>
    </row>
    <row r="1047975" s="1" customFormat="1" spans="1:22">
      <c r="A1047975" s="6"/>
      <c r="B1047975" s="6"/>
      <c r="E1047975" s="7"/>
      <c r="F1047975" s="6"/>
      <c r="G1047975" s="6"/>
      <c r="K1047975" s="6"/>
      <c r="S1047975" s="4"/>
      <c r="U1047975" s="6"/>
      <c r="V1047975" s="6"/>
    </row>
    <row r="1047976" s="1" customFormat="1" spans="1:22">
      <c r="A1047976" s="6"/>
      <c r="B1047976" s="6"/>
      <c r="E1047976" s="7"/>
      <c r="F1047976" s="6"/>
      <c r="G1047976" s="6"/>
      <c r="K1047976" s="6"/>
      <c r="S1047976" s="4"/>
      <c r="U1047976" s="6"/>
      <c r="V1047976" s="6"/>
    </row>
    <row r="1047977" s="1" customFormat="1" spans="1:22">
      <c r="A1047977" s="6"/>
      <c r="B1047977" s="6"/>
      <c r="E1047977" s="7"/>
      <c r="F1047977" s="6"/>
      <c r="G1047977" s="6"/>
      <c r="K1047977" s="6"/>
      <c r="S1047977" s="4"/>
      <c r="U1047977" s="6"/>
      <c r="V1047977" s="6"/>
    </row>
    <row r="1047978" s="1" customFormat="1" spans="1:22">
      <c r="A1047978" s="6"/>
      <c r="B1047978" s="6"/>
      <c r="E1047978" s="7"/>
      <c r="F1047978" s="6"/>
      <c r="G1047978" s="6"/>
      <c r="K1047978" s="6"/>
      <c r="S1047978" s="4"/>
      <c r="U1047978" s="6"/>
      <c r="V1047978" s="6"/>
    </row>
    <row r="1047979" s="1" customFormat="1" spans="1:22">
      <c r="A1047979" s="6"/>
      <c r="B1047979" s="6"/>
      <c r="E1047979" s="7"/>
      <c r="F1047979" s="6"/>
      <c r="G1047979" s="6"/>
      <c r="K1047979" s="6"/>
      <c r="S1047979" s="4"/>
      <c r="U1047979" s="6"/>
      <c r="V1047979" s="6"/>
    </row>
    <row r="1047980" s="1" customFormat="1" spans="1:22">
      <c r="A1047980" s="6"/>
      <c r="B1047980" s="6"/>
      <c r="E1047980" s="7"/>
      <c r="F1047980" s="6"/>
      <c r="G1047980" s="6"/>
      <c r="K1047980" s="6"/>
      <c r="S1047980" s="4"/>
      <c r="U1047980" s="6"/>
      <c r="V1047980" s="6"/>
    </row>
    <row r="1047981" s="1" customFormat="1" spans="1:22">
      <c r="A1047981" s="6"/>
      <c r="B1047981" s="6"/>
      <c r="E1047981" s="7"/>
      <c r="F1047981" s="6"/>
      <c r="G1047981" s="6"/>
      <c r="K1047981" s="6"/>
      <c r="S1047981" s="4"/>
      <c r="U1047981" s="6"/>
      <c r="V1047981" s="6"/>
    </row>
    <row r="1047982" s="1" customFormat="1" spans="1:22">
      <c r="A1047982" s="6"/>
      <c r="B1047982" s="6"/>
      <c r="E1047982" s="7"/>
      <c r="F1047982" s="6"/>
      <c r="G1047982" s="6"/>
      <c r="K1047982" s="6"/>
      <c r="S1047982" s="4"/>
      <c r="U1047982" s="6"/>
      <c r="V1047982" s="6"/>
    </row>
    <row r="1047983" s="1" customFormat="1" spans="1:22">
      <c r="A1047983" s="6"/>
      <c r="B1047983" s="6"/>
      <c r="E1047983" s="7"/>
      <c r="F1047983" s="6"/>
      <c r="G1047983" s="6"/>
      <c r="K1047983" s="6"/>
      <c r="S1047983" s="4"/>
      <c r="U1047983" s="6"/>
      <c r="V1047983" s="6"/>
    </row>
    <row r="1047984" s="1" customFormat="1" spans="1:22">
      <c r="A1047984" s="6"/>
      <c r="B1047984" s="6"/>
      <c r="E1047984" s="7"/>
      <c r="F1047984" s="6"/>
      <c r="G1047984" s="6"/>
      <c r="K1047984" s="6"/>
      <c r="S1047984" s="4"/>
      <c r="U1047984" s="6"/>
      <c r="V1047984" s="6"/>
    </row>
    <row r="1047985" s="1" customFormat="1" spans="1:22">
      <c r="A1047985" s="6"/>
      <c r="B1047985" s="6"/>
      <c r="E1047985" s="7"/>
      <c r="F1047985" s="6"/>
      <c r="G1047985" s="6"/>
      <c r="K1047985" s="6"/>
      <c r="S1047985" s="4"/>
      <c r="U1047985" s="6"/>
      <c r="V1047985" s="6"/>
    </row>
    <row r="1047986" s="1" customFormat="1" spans="1:22">
      <c r="A1047986" s="6"/>
      <c r="B1047986" s="6"/>
      <c r="E1047986" s="7"/>
      <c r="F1047986" s="6"/>
      <c r="G1047986" s="6"/>
      <c r="K1047986" s="6"/>
      <c r="S1047986" s="4"/>
      <c r="U1047986" s="6"/>
      <c r="V1047986" s="6"/>
    </row>
    <row r="1047987" s="1" customFormat="1" spans="1:22">
      <c r="A1047987" s="6"/>
      <c r="B1047987" s="6"/>
      <c r="E1047987" s="7"/>
      <c r="F1047987" s="6"/>
      <c r="G1047987" s="6"/>
      <c r="K1047987" s="6"/>
      <c r="S1047987" s="4"/>
      <c r="U1047987" s="6"/>
      <c r="V1047987" s="6"/>
    </row>
    <row r="1047988" s="1" customFormat="1" spans="1:22">
      <c r="A1047988" s="6"/>
      <c r="B1047988" s="6"/>
      <c r="E1047988" s="7"/>
      <c r="F1047988" s="6"/>
      <c r="G1047988" s="6"/>
      <c r="K1047988" s="6"/>
      <c r="S1047988" s="4"/>
      <c r="U1047988" s="6"/>
      <c r="V1047988" s="6"/>
    </row>
    <row r="1047989" s="1" customFormat="1" spans="1:22">
      <c r="A1047989" s="6"/>
      <c r="B1047989" s="6"/>
      <c r="E1047989" s="7"/>
      <c r="F1047989" s="6"/>
      <c r="G1047989" s="6"/>
      <c r="K1047989" s="6"/>
      <c r="S1047989" s="4"/>
      <c r="U1047989" s="6"/>
      <c r="V1047989" s="6"/>
    </row>
    <row r="1047990" s="1" customFormat="1" spans="1:22">
      <c r="A1047990" s="6"/>
      <c r="B1047990" s="6"/>
      <c r="E1047990" s="7"/>
      <c r="F1047990" s="6"/>
      <c r="G1047990" s="6"/>
      <c r="K1047990" s="6"/>
      <c r="S1047990" s="4"/>
      <c r="U1047990" s="6"/>
      <c r="V1047990" s="6"/>
    </row>
    <row r="1047991" s="1" customFormat="1" spans="1:22">
      <c r="A1047991" s="6"/>
      <c r="B1047991" s="6"/>
      <c r="E1047991" s="7"/>
      <c r="F1047991" s="6"/>
      <c r="G1047991" s="6"/>
      <c r="K1047991" s="6"/>
      <c r="S1047991" s="4"/>
      <c r="U1047991" s="6"/>
      <c r="V1047991" s="6"/>
    </row>
    <row r="1047992" s="1" customFormat="1" spans="1:22">
      <c r="A1047992" s="6"/>
      <c r="B1047992" s="6"/>
      <c r="E1047992" s="7"/>
      <c r="F1047992" s="6"/>
      <c r="G1047992" s="6"/>
      <c r="K1047992" s="6"/>
      <c r="S1047992" s="4"/>
      <c r="U1047992" s="6"/>
      <c r="V1047992" s="6"/>
    </row>
    <row r="1047993" s="1" customFormat="1" spans="1:22">
      <c r="A1047993" s="6"/>
      <c r="B1047993" s="6"/>
      <c r="E1047993" s="7"/>
      <c r="F1047993" s="6"/>
      <c r="G1047993" s="6"/>
      <c r="K1047993" s="6"/>
      <c r="S1047993" s="4"/>
      <c r="U1047993" s="6"/>
      <c r="V1047993" s="6"/>
    </row>
    <row r="1047994" s="1" customFormat="1" spans="1:22">
      <c r="A1047994" s="6"/>
      <c r="B1047994" s="6"/>
      <c r="E1047994" s="7"/>
      <c r="F1047994" s="6"/>
      <c r="G1047994" s="6"/>
      <c r="K1047994" s="6"/>
      <c r="S1047994" s="4"/>
      <c r="U1047994" s="6"/>
      <c r="V1047994" s="6"/>
    </row>
    <row r="1047995" s="1" customFormat="1" spans="1:22">
      <c r="A1047995" s="6"/>
      <c r="B1047995" s="6"/>
      <c r="E1047995" s="7"/>
      <c r="F1047995" s="6"/>
      <c r="G1047995" s="6"/>
      <c r="K1047995" s="6"/>
      <c r="S1047995" s="4"/>
      <c r="U1047995" s="6"/>
      <c r="V1047995" s="6"/>
    </row>
    <row r="1047996" s="1" customFormat="1" spans="1:22">
      <c r="A1047996" s="6"/>
      <c r="B1047996" s="6"/>
      <c r="E1047996" s="7"/>
      <c r="F1047996" s="6"/>
      <c r="G1047996" s="6"/>
      <c r="K1047996" s="6"/>
      <c r="S1047996" s="4"/>
      <c r="U1047996" s="6"/>
      <c r="V1047996" s="6"/>
    </row>
    <row r="1047997" s="1" customFormat="1" spans="1:22">
      <c r="A1047997" s="6"/>
      <c r="B1047997" s="6"/>
      <c r="E1047997" s="7"/>
      <c r="F1047997" s="6"/>
      <c r="G1047997" s="6"/>
      <c r="K1047997" s="6"/>
      <c r="S1047997" s="4"/>
      <c r="U1047997" s="6"/>
      <c r="V1047997" s="6"/>
    </row>
    <row r="1047998" s="1" customFormat="1" spans="1:22">
      <c r="A1047998" s="6"/>
      <c r="B1047998" s="6"/>
      <c r="E1047998" s="7"/>
      <c r="F1047998" s="6"/>
      <c r="G1047998" s="6"/>
      <c r="K1047998" s="6"/>
      <c r="S1047998" s="4"/>
      <c r="U1047998" s="6"/>
      <c r="V1047998" s="6"/>
    </row>
    <row r="1047999" s="1" customFormat="1" spans="1:22">
      <c r="A1047999" s="6"/>
      <c r="B1047999" s="6"/>
      <c r="E1047999" s="7"/>
      <c r="F1047999" s="6"/>
      <c r="G1047999" s="6"/>
      <c r="K1047999" s="6"/>
      <c r="S1047999" s="4"/>
      <c r="U1047999" s="6"/>
      <c r="V1047999" s="6"/>
    </row>
    <row r="1048000" s="1" customFormat="1" spans="1:22">
      <c r="A1048000" s="6"/>
      <c r="B1048000" s="6"/>
      <c r="E1048000" s="7"/>
      <c r="F1048000" s="6"/>
      <c r="G1048000" s="6"/>
      <c r="K1048000" s="6"/>
      <c r="S1048000" s="4"/>
      <c r="U1048000" s="6"/>
      <c r="V1048000" s="6"/>
    </row>
    <row r="1048001" s="1" customFormat="1" spans="1:22">
      <c r="A1048001" s="6"/>
      <c r="B1048001" s="6"/>
      <c r="E1048001" s="7"/>
      <c r="F1048001" s="6"/>
      <c r="G1048001" s="6"/>
      <c r="K1048001" s="6"/>
      <c r="S1048001" s="4"/>
      <c r="U1048001" s="6"/>
      <c r="V1048001" s="6"/>
    </row>
    <row r="1048002" s="1" customFormat="1" spans="1:22">
      <c r="A1048002" s="6"/>
      <c r="B1048002" s="6"/>
      <c r="E1048002" s="7"/>
      <c r="F1048002" s="6"/>
      <c r="G1048002" s="6"/>
      <c r="K1048002" s="6"/>
      <c r="S1048002" s="4"/>
      <c r="U1048002" s="6"/>
      <c r="V1048002" s="6"/>
    </row>
    <row r="1048003" s="1" customFormat="1" spans="1:22">
      <c r="A1048003" s="6"/>
      <c r="B1048003" s="6"/>
      <c r="E1048003" s="7"/>
      <c r="F1048003" s="6"/>
      <c r="G1048003" s="6"/>
      <c r="K1048003" s="6"/>
      <c r="S1048003" s="4"/>
      <c r="U1048003" s="6"/>
      <c r="V1048003" s="6"/>
    </row>
    <row r="1048004" s="1" customFormat="1" spans="1:22">
      <c r="A1048004" s="6"/>
      <c r="B1048004" s="6"/>
      <c r="E1048004" s="7"/>
      <c r="F1048004" s="6"/>
      <c r="G1048004" s="6"/>
      <c r="K1048004" s="6"/>
      <c r="S1048004" s="4"/>
      <c r="U1048004" s="6"/>
      <c r="V1048004" s="6"/>
    </row>
    <row r="1048005" s="1" customFormat="1" spans="1:22">
      <c r="A1048005" s="6"/>
      <c r="B1048005" s="6"/>
      <c r="E1048005" s="7"/>
      <c r="F1048005" s="6"/>
      <c r="G1048005" s="6"/>
      <c r="K1048005" s="6"/>
      <c r="S1048005" s="4"/>
      <c r="U1048005" s="6"/>
      <c r="V1048005" s="6"/>
    </row>
    <row r="1048006" s="1" customFormat="1" spans="1:22">
      <c r="A1048006" s="6"/>
      <c r="B1048006" s="6"/>
      <c r="E1048006" s="7"/>
      <c r="F1048006" s="6"/>
      <c r="G1048006" s="6"/>
      <c r="K1048006" s="6"/>
      <c r="S1048006" s="4"/>
      <c r="U1048006" s="6"/>
      <c r="V1048006" s="6"/>
    </row>
    <row r="1048007" s="1" customFormat="1" spans="1:22">
      <c r="A1048007" s="6"/>
      <c r="B1048007" s="6"/>
      <c r="E1048007" s="7"/>
      <c r="F1048007" s="6"/>
      <c r="G1048007" s="6"/>
      <c r="K1048007" s="6"/>
      <c r="S1048007" s="4"/>
      <c r="U1048007" s="6"/>
      <c r="V1048007" s="6"/>
    </row>
    <row r="1048008" s="1" customFormat="1" spans="1:22">
      <c r="A1048008" s="6"/>
      <c r="B1048008" s="6"/>
      <c r="E1048008" s="7"/>
      <c r="F1048008" s="6"/>
      <c r="G1048008" s="6"/>
      <c r="K1048008" s="6"/>
      <c r="S1048008" s="4"/>
      <c r="U1048008" s="6"/>
      <c r="V1048008" s="6"/>
    </row>
    <row r="1048009" s="1" customFormat="1" spans="1:22">
      <c r="A1048009" s="6"/>
      <c r="B1048009" s="6"/>
      <c r="E1048009" s="7"/>
      <c r="F1048009" s="6"/>
      <c r="G1048009" s="6"/>
      <c r="K1048009" s="6"/>
      <c r="S1048009" s="4"/>
      <c r="U1048009" s="6"/>
      <c r="V1048009" s="6"/>
    </row>
    <row r="1048010" s="1" customFormat="1" spans="1:22">
      <c r="A1048010" s="6"/>
      <c r="B1048010" s="6"/>
      <c r="E1048010" s="7"/>
      <c r="F1048010" s="6"/>
      <c r="G1048010" s="6"/>
      <c r="K1048010" s="6"/>
      <c r="S1048010" s="4"/>
      <c r="U1048010" s="6"/>
      <c r="V1048010" s="6"/>
    </row>
    <row r="1048011" s="1" customFormat="1" spans="1:22">
      <c r="A1048011" s="6"/>
      <c r="B1048011" s="6"/>
      <c r="E1048011" s="7"/>
      <c r="F1048011" s="6"/>
      <c r="G1048011" s="6"/>
      <c r="K1048011" s="6"/>
      <c r="S1048011" s="4"/>
      <c r="U1048011" s="6"/>
      <c r="V1048011" s="6"/>
    </row>
    <row r="1048012" s="1" customFormat="1" spans="1:22">
      <c r="A1048012" s="6"/>
      <c r="B1048012" s="6"/>
      <c r="E1048012" s="7"/>
      <c r="F1048012" s="6"/>
      <c r="G1048012" s="6"/>
      <c r="K1048012" s="6"/>
      <c r="S1048012" s="4"/>
      <c r="U1048012" s="6"/>
      <c r="V1048012" s="6"/>
    </row>
    <row r="1048013" s="1" customFormat="1" spans="1:22">
      <c r="A1048013" s="6"/>
      <c r="B1048013" s="6"/>
      <c r="E1048013" s="7"/>
      <c r="F1048013" s="6"/>
      <c r="G1048013" s="6"/>
      <c r="K1048013" s="6"/>
      <c r="S1048013" s="4"/>
      <c r="U1048013" s="6"/>
      <c r="V1048013" s="6"/>
    </row>
    <row r="1048014" s="1" customFormat="1" spans="1:22">
      <c r="A1048014" s="6"/>
      <c r="B1048014" s="6"/>
      <c r="E1048014" s="7"/>
      <c r="F1048014" s="6"/>
      <c r="G1048014" s="6"/>
      <c r="K1048014" s="6"/>
      <c r="S1048014" s="4"/>
      <c r="U1048014" s="6"/>
      <c r="V1048014" s="6"/>
    </row>
    <row r="1048015" s="1" customFormat="1" spans="1:22">
      <c r="A1048015" s="6"/>
      <c r="B1048015" s="6"/>
      <c r="E1048015" s="7"/>
      <c r="F1048015" s="6"/>
      <c r="G1048015" s="6"/>
      <c r="K1048015" s="6"/>
      <c r="S1048015" s="4"/>
      <c r="U1048015" s="6"/>
      <c r="V1048015" s="6"/>
    </row>
    <row r="1048016" s="1" customFormat="1" spans="1:22">
      <c r="A1048016" s="6"/>
      <c r="B1048016" s="6"/>
      <c r="E1048016" s="7"/>
      <c r="F1048016" s="6"/>
      <c r="G1048016" s="6"/>
      <c r="K1048016" s="6"/>
      <c r="S1048016" s="4"/>
      <c r="U1048016" s="6"/>
      <c r="V1048016" s="6"/>
    </row>
    <row r="1048017" s="1" customFormat="1" spans="1:22">
      <c r="A1048017" s="6"/>
      <c r="B1048017" s="6"/>
      <c r="E1048017" s="7"/>
      <c r="F1048017" s="6"/>
      <c r="G1048017" s="6"/>
      <c r="K1048017" s="6"/>
      <c r="S1048017" s="4"/>
      <c r="U1048017" s="6"/>
      <c r="V1048017" s="6"/>
    </row>
    <row r="1048018" s="1" customFormat="1" spans="1:22">
      <c r="A1048018" s="6"/>
      <c r="B1048018" s="6"/>
      <c r="E1048018" s="7"/>
      <c r="F1048018" s="6"/>
      <c r="G1048018" s="6"/>
      <c r="K1048018" s="6"/>
      <c r="S1048018" s="4"/>
      <c r="U1048018" s="6"/>
      <c r="V1048018" s="6"/>
    </row>
    <row r="1048019" s="1" customFormat="1" spans="1:22">
      <c r="A1048019" s="6"/>
      <c r="B1048019" s="6"/>
      <c r="E1048019" s="7"/>
      <c r="F1048019" s="6"/>
      <c r="G1048019" s="6"/>
      <c r="K1048019" s="6"/>
      <c r="S1048019" s="4"/>
      <c r="U1048019" s="6"/>
      <c r="V1048019" s="6"/>
    </row>
    <row r="1048020" s="1" customFormat="1" spans="1:22">
      <c r="A1048020" s="6"/>
      <c r="B1048020" s="6"/>
      <c r="E1048020" s="7"/>
      <c r="F1048020" s="6"/>
      <c r="G1048020" s="6"/>
      <c r="K1048020" s="6"/>
      <c r="S1048020" s="4"/>
      <c r="U1048020" s="6"/>
      <c r="V1048020" s="6"/>
    </row>
    <row r="1048021" s="1" customFormat="1" spans="1:22">
      <c r="A1048021" s="6"/>
      <c r="B1048021" s="6"/>
      <c r="E1048021" s="7"/>
      <c r="F1048021" s="6"/>
      <c r="G1048021" s="6"/>
      <c r="K1048021" s="6"/>
      <c r="S1048021" s="4"/>
      <c r="U1048021" s="6"/>
      <c r="V1048021" s="6"/>
    </row>
    <row r="1048022" s="1" customFormat="1" spans="1:22">
      <c r="A1048022" s="6"/>
      <c r="B1048022" s="6"/>
      <c r="E1048022" s="7"/>
      <c r="F1048022" s="6"/>
      <c r="G1048022" s="6"/>
      <c r="K1048022" s="6"/>
      <c r="S1048022" s="4"/>
      <c r="U1048022" s="6"/>
      <c r="V1048022" s="6"/>
    </row>
    <row r="1048023" s="1" customFormat="1" spans="1:22">
      <c r="A1048023" s="6"/>
      <c r="B1048023" s="6"/>
      <c r="E1048023" s="7"/>
      <c r="F1048023" s="6"/>
      <c r="G1048023" s="6"/>
      <c r="K1048023" s="6"/>
      <c r="S1048023" s="4"/>
      <c r="U1048023" s="6"/>
      <c r="V1048023" s="6"/>
    </row>
    <row r="1048024" s="1" customFormat="1" spans="1:22">
      <c r="A1048024" s="6"/>
      <c r="B1048024" s="6"/>
      <c r="E1048024" s="7"/>
      <c r="F1048024" s="6"/>
      <c r="G1048024" s="6"/>
      <c r="K1048024" s="6"/>
      <c r="S1048024" s="4"/>
      <c r="U1048024" s="6"/>
      <c r="V1048024" s="6"/>
    </row>
    <row r="1048025" s="1" customFormat="1" spans="1:22">
      <c r="A1048025" s="6"/>
      <c r="B1048025" s="6"/>
      <c r="E1048025" s="7"/>
      <c r="F1048025" s="6"/>
      <c r="G1048025" s="6"/>
      <c r="K1048025" s="6"/>
      <c r="S1048025" s="4"/>
      <c r="U1048025" s="6"/>
      <c r="V1048025" s="6"/>
    </row>
    <row r="1048026" s="1" customFormat="1" spans="1:22">
      <c r="A1048026" s="6"/>
      <c r="B1048026" s="6"/>
      <c r="E1048026" s="7"/>
      <c r="F1048026" s="6"/>
      <c r="G1048026" s="6"/>
      <c r="K1048026" s="6"/>
      <c r="S1048026" s="4"/>
      <c r="U1048026" s="6"/>
      <c r="V1048026" s="6"/>
    </row>
    <row r="1048027" s="1" customFormat="1" spans="1:22">
      <c r="A1048027" s="6"/>
      <c r="B1048027" s="6"/>
      <c r="E1048027" s="7"/>
      <c r="F1048027" s="6"/>
      <c r="G1048027" s="6"/>
      <c r="K1048027" s="6"/>
      <c r="S1048027" s="4"/>
      <c r="U1048027" s="6"/>
      <c r="V1048027" s="6"/>
    </row>
    <row r="1048028" s="1" customFormat="1" spans="1:22">
      <c r="A1048028" s="6"/>
      <c r="B1048028" s="6"/>
      <c r="E1048028" s="7"/>
      <c r="F1048028" s="6"/>
      <c r="G1048028" s="6"/>
      <c r="K1048028" s="6"/>
      <c r="S1048028" s="4"/>
      <c r="U1048028" s="6"/>
      <c r="V1048028" s="6"/>
    </row>
    <row r="1048029" s="1" customFormat="1" spans="1:22">
      <c r="A1048029" s="6"/>
      <c r="B1048029" s="6"/>
      <c r="E1048029" s="7"/>
      <c r="F1048029" s="6"/>
      <c r="G1048029" s="6"/>
      <c r="K1048029" s="6"/>
      <c r="S1048029" s="4"/>
      <c r="U1048029" s="6"/>
      <c r="V1048029" s="6"/>
    </row>
    <row r="1048030" s="1" customFormat="1" spans="1:22">
      <c r="A1048030" s="6"/>
      <c r="B1048030" s="6"/>
      <c r="E1048030" s="7"/>
      <c r="F1048030" s="6"/>
      <c r="G1048030" s="6"/>
      <c r="K1048030" s="6"/>
      <c r="S1048030" s="4"/>
      <c r="U1048030" s="6"/>
      <c r="V1048030" s="6"/>
    </row>
    <row r="1048031" s="1" customFormat="1" spans="1:22">
      <c r="A1048031" s="6"/>
      <c r="B1048031" s="6"/>
      <c r="E1048031" s="7"/>
      <c r="F1048031" s="6"/>
      <c r="G1048031" s="6"/>
      <c r="K1048031" s="6"/>
      <c r="S1048031" s="4"/>
      <c r="U1048031" s="6"/>
      <c r="V1048031" s="6"/>
    </row>
    <row r="1048032" s="1" customFormat="1" spans="1:22">
      <c r="A1048032" s="6"/>
      <c r="B1048032" s="6"/>
      <c r="E1048032" s="7"/>
      <c r="F1048032" s="6"/>
      <c r="G1048032" s="6"/>
      <c r="K1048032" s="6"/>
      <c r="S1048032" s="4"/>
      <c r="U1048032" s="6"/>
      <c r="V1048032" s="6"/>
    </row>
    <row r="1048033" s="1" customFormat="1" spans="1:22">
      <c r="A1048033" s="6"/>
      <c r="B1048033" s="6"/>
      <c r="E1048033" s="7"/>
      <c r="F1048033" s="6"/>
      <c r="G1048033" s="6"/>
      <c r="K1048033" s="6"/>
      <c r="S1048033" s="4"/>
      <c r="U1048033" s="6"/>
      <c r="V1048033" s="6"/>
    </row>
    <row r="1048034" s="1" customFormat="1" spans="1:22">
      <c r="A1048034" s="6"/>
      <c r="B1048034" s="6"/>
      <c r="E1048034" s="7"/>
      <c r="F1048034" s="6"/>
      <c r="G1048034" s="6"/>
      <c r="K1048034" s="6"/>
      <c r="S1048034" s="4"/>
      <c r="U1048034" s="6"/>
      <c r="V1048034" s="6"/>
    </row>
    <row r="1048035" s="1" customFormat="1" spans="1:22">
      <c r="A1048035" s="6"/>
      <c r="B1048035" s="6"/>
      <c r="E1048035" s="7"/>
      <c r="F1048035" s="6"/>
      <c r="G1048035" s="6"/>
      <c r="K1048035" s="6"/>
      <c r="S1048035" s="4"/>
      <c r="U1048035" s="6"/>
      <c r="V1048035" s="6"/>
    </row>
    <row r="1048036" s="1" customFormat="1" spans="1:22">
      <c r="A1048036" s="6"/>
      <c r="B1048036" s="6"/>
      <c r="E1048036" s="7"/>
      <c r="F1048036" s="6"/>
      <c r="G1048036" s="6"/>
      <c r="K1048036" s="6"/>
      <c r="S1048036" s="4"/>
      <c r="U1048036" s="6"/>
      <c r="V1048036" s="6"/>
    </row>
    <row r="1048037" s="1" customFormat="1" spans="1:22">
      <c r="A1048037" s="6"/>
      <c r="B1048037" s="6"/>
      <c r="E1048037" s="7"/>
      <c r="F1048037" s="6"/>
      <c r="G1048037" s="6"/>
      <c r="K1048037" s="6"/>
      <c r="S1048037" s="4"/>
      <c r="U1048037" s="6"/>
      <c r="V1048037" s="6"/>
    </row>
    <row r="1048038" s="1" customFormat="1" spans="1:22">
      <c r="A1048038" s="6"/>
      <c r="B1048038" s="6"/>
      <c r="E1048038" s="7"/>
      <c r="F1048038" s="6"/>
      <c r="G1048038" s="6"/>
      <c r="K1048038" s="6"/>
      <c r="S1048038" s="4"/>
      <c r="U1048038" s="6"/>
      <c r="V1048038" s="6"/>
    </row>
    <row r="1048039" s="1" customFormat="1" spans="1:22">
      <c r="A1048039" s="6"/>
      <c r="B1048039" s="6"/>
      <c r="E1048039" s="7"/>
      <c r="F1048039" s="6"/>
      <c r="G1048039" s="6"/>
      <c r="K1048039" s="6"/>
      <c r="S1048039" s="4"/>
      <c r="U1048039" s="6"/>
      <c r="V1048039" s="6"/>
    </row>
    <row r="1048040" s="1" customFormat="1" spans="1:22">
      <c r="A1048040" s="6"/>
      <c r="B1048040" s="6"/>
      <c r="E1048040" s="7"/>
      <c r="F1048040" s="6"/>
      <c r="G1048040" s="6"/>
      <c r="K1048040" s="6"/>
      <c r="S1048040" s="4"/>
      <c r="U1048040" s="6"/>
      <c r="V1048040" s="6"/>
    </row>
    <row r="1048041" s="1" customFormat="1" spans="1:22">
      <c r="A1048041" s="6"/>
      <c r="B1048041" s="6"/>
      <c r="E1048041" s="7"/>
      <c r="F1048041" s="6"/>
      <c r="G1048041" s="6"/>
      <c r="K1048041" s="6"/>
      <c r="S1048041" s="4"/>
      <c r="U1048041" s="6"/>
      <c r="V1048041" s="6"/>
    </row>
    <row r="1048042" s="1" customFormat="1" spans="1:22">
      <c r="A1048042" s="6"/>
      <c r="B1048042" s="6"/>
      <c r="E1048042" s="7"/>
      <c r="F1048042" s="6"/>
      <c r="G1048042" s="6"/>
      <c r="K1048042" s="6"/>
      <c r="S1048042" s="4"/>
      <c r="U1048042" s="6"/>
      <c r="V1048042" s="6"/>
    </row>
    <row r="1048043" s="1" customFormat="1" spans="1:22">
      <c r="A1048043" s="6"/>
      <c r="B1048043" s="6"/>
      <c r="E1048043" s="7"/>
      <c r="F1048043" s="6"/>
      <c r="G1048043" s="6"/>
      <c r="K1048043" s="6"/>
      <c r="S1048043" s="4"/>
      <c r="U1048043" s="6"/>
      <c r="V1048043" s="6"/>
    </row>
    <row r="1048044" s="1" customFormat="1" spans="1:22">
      <c r="A1048044" s="6"/>
      <c r="B1048044" s="6"/>
      <c r="E1048044" s="7"/>
      <c r="F1048044" s="6"/>
      <c r="G1048044" s="6"/>
      <c r="K1048044" s="6"/>
      <c r="S1048044" s="4"/>
      <c r="U1048044" s="6"/>
      <c r="V1048044" s="6"/>
    </row>
    <row r="1048045" s="1" customFormat="1" spans="1:22">
      <c r="A1048045" s="6"/>
      <c r="B1048045" s="6"/>
      <c r="E1048045" s="7"/>
      <c r="F1048045" s="6"/>
      <c r="G1048045" s="6"/>
      <c r="K1048045" s="6"/>
      <c r="S1048045" s="4"/>
      <c r="U1048045" s="6"/>
      <c r="V1048045" s="6"/>
    </row>
    <row r="1048046" s="1" customFormat="1" spans="1:22">
      <c r="A1048046" s="6"/>
      <c r="B1048046" s="6"/>
      <c r="E1048046" s="7"/>
      <c r="F1048046" s="6"/>
      <c r="G1048046" s="6"/>
      <c r="K1048046" s="6"/>
      <c r="S1048046" s="4"/>
      <c r="U1048046" s="6"/>
      <c r="V1048046" s="6"/>
    </row>
    <row r="1048047" s="1" customFormat="1" spans="1:22">
      <c r="A1048047" s="6"/>
      <c r="B1048047" s="6"/>
      <c r="E1048047" s="7"/>
      <c r="F1048047" s="6"/>
      <c r="G1048047" s="6"/>
      <c r="K1048047" s="6"/>
      <c r="S1048047" s="4"/>
      <c r="U1048047" s="6"/>
      <c r="V1048047" s="6"/>
    </row>
    <row r="1048048" s="1" customFormat="1" spans="1:22">
      <c r="A1048048" s="6"/>
      <c r="B1048048" s="6"/>
      <c r="E1048048" s="7"/>
      <c r="F1048048" s="6"/>
      <c r="G1048048" s="6"/>
      <c r="K1048048" s="6"/>
      <c r="S1048048" s="4"/>
      <c r="U1048048" s="6"/>
      <c r="V1048048" s="6"/>
    </row>
    <row r="1048049" s="1" customFormat="1" spans="1:22">
      <c r="A1048049" s="6"/>
      <c r="B1048049" s="6"/>
      <c r="E1048049" s="7"/>
      <c r="F1048049" s="6"/>
      <c r="G1048049" s="6"/>
      <c r="K1048049" s="6"/>
      <c r="S1048049" s="4"/>
      <c r="U1048049" s="6"/>
      <c r="V1048049" s="6"/>
    </row>
    <row r="1048050" s="1" customFormat="1" spans="1:22">
      <c r="A1048050" s="6"/>
      <c r="B1048050" s="6"/>
      <c r="E1048050" s="7"/>
      <c r="F1048050" s="6"/>
      <c r="G1048050" s="6"/>
      <c r="K1048050" s="6"/>
      <c r="S1048050" s="4"/>
      <c r="U1048050" s="6"/>
      <c r="V1048050" s="6"/>
    </row>
    <row r="1048051" s="1" customFormat="1" spans="1:22">
      <c r="A1048051" s="6"/>
      <c r="B1048051" s="6"/>
      <c r="E1048051" s="7"/>
      <c r="F1048051" s="6"/>
      <c r="G1048051" s="6"/>
      <c r="K1048051" s="6"/>
      <c r="S1048051" s="4"/>
      <c r="U1048051" s="6"/>
      <c r="V1048051" s="6"/>
    </row>
    <row r="1048052" s="1" customFormat="1" spans="1:22">
      <c r="A1048052" s="6"/>
      <c r="B1048052" s="6"/>
      <c r="E1048052" s="7"/>
      <c r="F1048052" s="6"/>
      <c r="G1048052" s="6"/>
      <c r="K1048052" s="6"/>
      <c r="S1048052" s="4"/>
      <c r="U1048052" s="6"/>
      <c r="V1048052" s="6"/>
    </row>
    <row r="1048053" s="1" customFormat="1" spans="1:22">
      <c r="A1048053" s="6"/>
      <c r="B1048053" s="6"/>
      <c r="E1048053" s="7"/>
      <c r="F1048053" s="6"/>
      <c r="G1048053" s="6"/>
      <c r="K1048053" s="6"/>
      <c r="S1048053" s="4"/>
      <c r="U1048053" s="6"/>
      <c r="V1048053" s="6"/>
    </row>
    <row r="1048054" s="1" customFormat="1" spans="1:22">
      <c r="A1048054" s="6"/>
      <c r="B1048054" s="6"/>
      <c r="E1048054" s="7"/>
      <c r="F1048054" s="6"/>
      <c r="G1048054" s="6"/>
      <c r="K1048054" s="6"/>
      <c r="S1048054" s="4"/>
      <c r="U1048054" s="6"/>
      <c r="V1048054" s="6"/>
    </row>
    <row r="1048055" s="1" customFormat="1" spans="1:22">
      <c r="A1048055" s="6"/>
      <c r="B1048055" s="6"/>
      <c r="E1048055" s="7"/>
      <c r="F1048055" s="6"/>
      <c r="G1048055" s="6"/>
      <c r="K1048055" s="6"/>
      <c r="S1048055" s="4"/>
      <c r="U1048055" s="6"/>
      <c r="V1048055" s="6"/>
    </row>
    <row r="1048056" s="1" customFormat="1" spans="1:22">
      <c r="A1048056" s="6"/>
      <c r="B1048056" s="6"/>
      <c r="E1048056" s="7"/>
      <c r="F1048056" s="6"/>
      <c r="G1048056" s="6"/>
      <c r="K1048056" s="6"/>
      <c r="S1048056" s="4"/>
      <c r="U1048056" s="6"/>
      <c r="V1048056" s="6"/>
    </row>
    <row r="1048057" s="1" customFormat="1" spans="1:22">
      <c r="A1048057" s="6"/>
      <c r="B1048057" s="6"/>
      <c r="E1048057" s="7"/>
      <c r="F1048057" s="6"/>
      <c r="G1048057" s="6"/>
      <c r="K1048057" s="6"/>
      <c r="S1048057" s="4"/>
      <c r="U1048057" s="6"/>
      <c r="V1048057" s="6"/>
    </row>
    <row r="1048058" s="1" customFormat="1" spans="1:22">
      <c r="A1048058" s="6"/>
      <c r="B1048058" s="6"/>
      <c r="E1048058" s="7"/>
      <c r="F1048058" s="6"/>
      <c r="G1048058" s="6"/>
      <c r="K1048058" s="6"/>
      <c r="S1048058" s="4"/>
      <c r="U1048058" s="6"/>
      <c r="V1048058" s="6"/>
    </row>
    <row r="1048059" s="1" customFormat="1" spans="1:22">
      <c r="A1048059" s="6"/>
      <c r="B1048059" s="6"/>
      <c r="E1048059" s="7"/>
      <c r="F1048059" s="6"/>
      <c r="G1048059" s="6"/>
      <c r="K1048059" s="6"/>
      <c r="S1048059" s="4"/>
      <c r="U1048059" s="6"/>
      <c r="V1048059" s="6"/>
    </row>
    <row r="1048060" s="1" customFormat="1" spans="1:22">
      <c r="A1048060" s="6"/>
      <c r="B1048060" s="6"/>
      <c r="E1048060" s="7"/>
      <c r="F1048060" s="6"/>
      <c r="G1048060" s="6"/>
      <c r="K1048060" s="6"/>
      <c r="S1048060" s="4"/>
      <c r="U1048060" s="6"/>
      <c r="V1048060" s="6"/>
    </row>
    <row r="1048061" s="1" customFormat="1" spans="1:22">
      <c r="A1048061" s="6"/>
      <c r="B1048061" s="6"/>
      <c r="E1048061" s="7"/>
      <c r="F1048061" s="6"/>
      <c r="G1048061" s="6"/>
      <c r="K1048061" s="6"/>
      <c r="S1048061" s="4"/>
      <c r="U1048061" s="6"/>
      <c r="V1048061" s="6"/>
    </row>
    <row r="1048062" s="1" customFormat="1" spans="1:22">
      <c r="A1048062" s="6"/>
      <c r="B1048062" s="6"/>
      <c r="E1048062" s="7"/>
      <c r="F1048062" s="6"/>
      <c r="G1048062" s="6"/>
      <c r="K1048062" s="6"/>
      <c r="S1048062" s="4"/>
      <c r="U1048062" s="6"/>
      <c r="V1048062" s="6"/>
    </row>
    <row r="1048063" s="1" customFormat="1" spans="1:22">
      <c r="A1048063" s="6"/>
      <c r="B1048063" s="6"/>
      <c r="E1048063" s="7"/>
      <c r="F1048063" s="6"/>
      <c r="G1048063" s="6"/>
      <c r="K1048063" s="6"/>
      <c r="S1048063" s="4"/>
      <c r="U1048063" s="6"/>
      <c r="V1048063" s="6"/>
    </row>
    <row r="1048064" s="1" customFormat="1" spans="1:22">
      <c r="A1048064" s="6"/>
      <c r="B1048064" s="6"/>
      <c r="E1048064" s="7"/>
      <c r="F1048064" s="6"/>
      <c r="G1048064" s="6"/>
      <c r="K1048064" s="6"/>
      <c r="S1048064" s="4"/>
      <c r="U1048064" s="6"/>
      <c r="V1048064" s="6"/>
    </row>
    <row r="1048065" s="1" customFormat="1" spans="1:22">
      <c r="A1048065" s="6"/>
      <c r="B1048065" s="6"/>
      <c r="E1048065" s="7"/>
      <c r="F1048065" s="6"/>
      <c r="G1048065" s="6"/>
      <c r="K1048065" s="6"/>
      <c r="S1048065" s="4"/>
      <c r="U1048065" s="6"/>
      <c r="V1048065" s="6"/>
    </row>
    <row r="1048066" s="1" customFormat="1" spans="1:22">
      <c r="A1048066" s="6"/>
      <c r="B1048066" s="6"/>
      <c r="E1048066" s="7"/>
      <c r="F1048066" s="6"/>
      <c r="G1048066" s="6"/>
      <c r="K1048066" s="6"/>
      <c r="S1048066" s="4"/>
      <c r="U1048066" s="6"/>
      <c r="V1048066" s="6"/>
    </row>
    <row r="1048067" s="1" customFormat="1" spans="1:22">
      <c r="A1048067" s="6"/>
      <c r="B1048067" s="6"/>
      <c r="E1048067" s="7"/>
      <c r="F1048067" s="6"/>
      <c r="G1048067" s="6"/>
      <c r="K1048067" s="6"/>
      <c r="S1048067" s="4"/>
      <c r="U1048067" s="6"/>
      <c r="V1048067" s="6"/>
    </row>
    <row r="1048068" s="1" customFormat="1" spans="1:22">
      <c r="A1048068" s="6"/>
      <c r="B1048068" s="6"/>
      <c r="E1048068" s="7"/>
      <c r="F1048068" s="6"/>
      <c r="G1048068" s="6"/>
      <c r="K1048068" s="6"/>
      <c r="S1048068" s="4"/>
      <c r="U1048068" s="6"/>
      <c r="V1048068" s="6"/>
    </row>
    <row r="1048069" s="1" customFormat="1" spans="1:22">
      <c r="A1048069" s="6"/>
      <c r="B1048069" s="6"/>
      <c r="E1048069" s="7"/>
      <c r="F1048069" s="6"/>
      <c r="G1048069" s="6"/>
      <c r="K1048069" s="6"/>
      <c r="S1048069" s="4"/>
      <c r="U1048069" s="6"/>
      <c r="V1048069" s="6"/>
    </row>
    <row r="1048070" s="1" customFormat="1" spans="1:22">
      <c r="A1048070" s="6"/>
      <c r="B1048070" s="6"/>
      <c r="E1048070" s="7"/>
      <c r="F1048070" s="6"/>
      <c r="G1048070" s="6"/>
      <c r="K1048070" s="6"/>
      <c r="S1048070" s="4"/>
      <c r="U1048070" s="6"/>
      <c r="V1048070" s="6"/>
    </row>
    <row r="1048071" s="1" customFormat="1" spans="1:22">
      <c r="A1048071" s="6"/>
      <c r="B1048071" s="6"/>
      <c r="E1048071" s="7"/>
      <c r="F1048071" s="6"/>
      <c r="G1048071" s="6"/>
      <c r="K1048071" s="6"/>
      <c r="S1048071" s="4"/>
      <c r="U1048071" s="6"/>
      <c r="V1048071" s="6"/>
    </row>
    <row r="1048072" s="1" customFormat="1" spans="1:22">
      <c r="A1048072" s="6"/>
      <c r="B1048072" s="6"/>
      <c r="E1048072" s="7"/>
      <c r="F1048072" s="6"/>
      <c r="G1048072" s="6"/>
      <c r="K1048072" s="6"/>
      <c r="S1048072" s="4"/>
      <c r="U1048072" s="6"/>
      <c r="V1048072" s="6"/>
    </row>
    <row r="1048073" s="1" customFormat="1" spans="1:22">
      <c r="A1048073" s="6"/>
      <c r="B1048073" s="6"/>
      <c r="E1048073" s="7"/>
      <c r="F1048073" s="6"/>
      <c r="G1048073" s="6"/>
      <c r="K1048073" s="6"/>
      <c r="S1048073" s="4"/>
      <c r="U1048073" s="6"/>
      <c r="V1048073" s="6"/>
    </row>
    <row r="1048074" s="1" customFormat="1" spans="1:22">
      <c r="A1048074" s="6"/>
      <c r="B1048074" s="6"/>
      <c r="E1048074" s="7"/>
      <c r="F1048074" s="6"/>
      <c r="G1048074" s="6"/>
      <c r="K1048074" s="6"/>
      <c r="S1048074" s="4"/>
      <c r="U1048074" s="6"/>
      <c r="V1048074" s="6"/>
    </row>
    <row r="1048075" s="1" customFormat="1" spans="1:22">
      <c r="A1048075" s="6"/>
      <c r="B1048075" s="6"/>
      <c r="E1048075" s="7"/>
      <c r="F1048075" s="6"/>
      <c r="G1048075" s="6"/>
      <c r="K1048075" s="6"/>
      <c r="S1048075" s="4"/>
      <c r="U1048075" s="6"/>
      <c r="V1048075" s="6"/>
    </row>
    <row r="1048076" s="1" customFormat="1" spans="1:22">
      <c r="A1048076" s="6"/>
      <c r="B1048076" s="6"/>
      <c r="E1048076" s="7"/>
      <c r="F1048076" s="6"/>
      <c r="G1048076" s="6"/>
      <c r="K1048076" s="6"/>
      <c r="S1048076" s="4"/>
      <c r="U1048076" s="6"/>
      <c r="V1048076" s="6"/>
    </row>
    <row r="1048077" s="1" customFormat="1" spans="1:22">
      <c r="A1048077" s="6"/>
      <c r="B1048077" s="6"/>
      <c r="E1048077" s="7"/>
      <c r="F1048077" s="6"/>
      <c r="G1048077" s="6"/>
      <c r="K1048077" s="6"/>
      <c r="S1048077" s="4"/>
      <c r="U1048077" s="6"/>
      <c r="V1048077" s="6"/>
    </row>
    <row r="1048078" s="1" customFormat="1" spans="1:22">
      <c r="A1048078" s="6"/>
      <c r="B1048078" s="6"/>
      <c r="E1048078" s="7"/>
      <c r="F1048078" s="6"/>
      <c r="G1048078" s="6"/>
      <c r="K1048078" s="6"/>
      <c r="S1048078" s="4"/>
      <c r="U1048078" s="6"/>
      <c r="V1048078" s="6"/>
    </row>
    <row r="1048079" s="1" customFormat="1" spans="1:22">
      <c r="A1048079" s="6"/>
      <c r="B1048079" s="6"/>
      <c r="E1048079" s="7"/>
      <c r="F1048079" s="6"/>
      <c r="G1048079" s="6"/>
      <c r="K1048079" s="6"/>
      <c r="S1048079" s="4"/>
      <c r="U1048079" s="6"/>
      <c r="V1048079" s="6"/>
    </row>
    <row r="1048080" s="1" customFormat="1" spans="1:22">
      <c r="A1048080" s="6"/>
      <c r="B1048080" s="6"/>
      <c r="E1048080" s="7"/>
      <c r="F1048080" s="6"/>
      <c r="G1048080" s="6"/>
      <c r="K1048080" s="6"/>
      <c r="S1048080" s="4"/>
      <c r="U1048080" s="6"/>
      <c r="V1048080" s="6"/>
    </row>
    <row r="1048081" s="1" customFormat="1" spans="1:22">
      <c r="A1048081" s="6"/>
      <c r="B1048081" s="6"/>
      <c r="E1048081" s="7"/>
      <c r="F1048081" s="6"/>
      <c r="G1048081" s="6"/>
      <c r="K1048081" s="6"/>
      <c r="S1048081" s="4"/>
      <c r="U1048081" s="6"/>
      <c r="V1048081" s="6"/>
    </row>
    <row r="1048082" s="1" customFormat="1" spans="1:22">
      <c r="A1048082" s="6"/>
      <c r="B1048082" s="6"/>
      <c r="E1048082" s="7"/>
      <c r="F1048082" s="6"/>
      <c r="G1048082" s="6"/>
      <c r="K1048082" s="6"/>
      <c r="S1048082" s="4"/>
      <c r="U1048082" s="6"/>
      <c r="V1048082" s="6"/>
    </row>
    <row r="1048083" s="1" customFormat="1" spans="1:22">
      <c r="A1048083" s="6"/>
      <c r="B1048083" s="6"/>
      <c r="E1048083" s="7"/>
      <c r="F1048083" s="6"/>
      <c r="G1048083" s="6"/>
      <c r="K1048083" s="6"/>
      <c r="S1048083" s="4"/>
      <c r="U1048083" s="6"/>
      <c r="V1048083" s="6"/>
    </row>
    <row r="1048084" s="1" customFormat="1" spans="1:22">
      <c r="A1048084" s="6"/>
      <c r="B1048084" s="6"/>
      <c r="E1048084" s="7"/>
      <c r="F1048084" s="6"/>
      <c r="G1048084" s="6"/>
      <c r="K1048084" s="6"/>
      <c r="S1048084" s="4"/>
      <c r="U1048084" s="6"/>
      <c r="V1048084" s="6"/>
    </row>
    <row r="1048085" s="1" customFormat="1" spans="1:22">
      <c r="A1048085" s="6"/>
      <c r="B1048085" s="6"/>
      <c r="E1048085" s="7"/>
      <c r="F1048085" s="6"/>
      <c r="G1048085" s="6"/>
      <c r="K1048085" s="6"/>
      <c r="S1048085" s="4"/>
      <c r="U1048085" s="6"/>
      <c r="V1048085" s="6"/>
    </row>
    <row r="1048086" s="1" customFormat="1" spans="1:22">
      <c r="A1048086" s="6"/>
      <c r="B1048086" s="6"/>
      <c r="E1048086" s="7"/>
      <c r="F1048086" s="6"/>
      <c r="G1048086" s="6"/>
      <c r="K1048086" s="6"/>
      <c r="S1048086" s="4"/>
      <c r="U1048086" s="6"/>
      <c r="V1048086" s="6"/>
    </row>
    <row r="1048087" s="1" customFormat="1" spans="1:22">
      <c r="A1048087" s="6"/>
      <c r="B1048087" s="6"/>
      <c r="E1048087" s="7"/>
      <c r="F1048087" s="6"/>
      <c r="G1048087" s="6"/>
      <c r="K1048087" s="6"/>
      <c r="S1048087" s="4"/>
      <c r="U1048087" s="6"/>
      <c r="V1048087" s="6"/>
    </row>
    <row r="1048088" s="1" customFormat="1" spans="1:22">
      <c r="A1048088" s="6"/>
      <c r="B1048088" s="6"/>
      <c r="E1048088" s="7"/>
      <c r="F1048088" s="6"/>
      <c r="G1048088" s="6"/>
      <c r="K1048088" s="6"/>
      <c r="S1048088" s="4"/>
      <c r="U1048088" s="6"/>
      <c r="V1048088" s="6"/>
    </row>
    <row r="1048089" s="1" customFormat="1" spans="1:22">
      <c r="A1048089" s="6"/>
      <c r="B1048089" s="6"/>
      <c r="E1048089" s="7"/>
      <c r="F1048089" s="6"/>
      <c r="G1048089" s="6"/>
      <c r="K1048089" s="6"/>
      <c r="S1048089" s="4"/>
      <c r="U1048089" s="6"/>
      <c r="V1048089" s="6"/>
    </row>
    <row r="1048090" s="1" customFormat="1" spans="1:22">
      <c r="A1048090" s="6"/>
      <c r="B1048090" s="6"/>
      <c r="E1048090" s="7"/>
      <c r="F1048090" s="6"/>
      <c r="G1048090" s="6"/>
      <c r="K1048090" s="6"/>
      <c r="S1048090" s="4"/>
      <c r="U1048090" s="6"/>
      <c r="V1048090" s="6"/>
    </row>
    <row r="1048091" s="1" customFormat="1" spans="1:22">
      <c r="A1048091" s="6"/>
      <c r="B1048091" s="6"/>
      <c r="E1048091" s="7"/>
      <c r="F1048091" s="6"/>
      <c r="G1048091" s="6"/>
      <c r="K1048091" s="6"/>
      <c r="S1048091" s="4"/>
      <c r="U1048091" s="6"/>
      <c r="V1048091" s="6"/>
    </row>
    <row r="1048092" s="1" customFormat="1" spans="1:22">
      <c r="A1048092" s="6"/>
      <c r="B1048092" s="6"/>
      <c r="E1048092" s="7"/>
      <c r="F1048092" s="6"/>
      <c r="G1048092" s="6"/>
      <c r="K1048092" s="6"/>
      <c r="S1048092" s="4"/>
      <c r="U1048092" s="6"/>
      <c r="V1048092" s="6"/>
    </row>
    <row r="1048093" s="1" customFormat="1" spans="1:22">
      <c r="A1048093" s="6"/>
      <c r="B1048093" s="6"/>
      <c r="E1048093" s="7"/>
      <c r="F1048093" s="6"/>
      <c r="G1048093" s="6"/>
      <c r="K1048093" s="6"/>
      <c r="S1048093" s="4"/>
      <c r="U1048093" s="6"/>
      <c r="V1048093" s="6"/>
    </row>
    <row r="1048094" s="1" customFormat="1" spans="1:22">
      <c r="A1048094" s="6"/>
      <c r="B1048094" s="6"/>
      <c r="E1048094" s="7"/>
      <c r="F1048094" s="6"/>
      <c r="G1048094" s="6"/>
      <c r="K1048094" s="6"/>
      <c r="S1048094" s="4"/>
      <c r="U1048094" s="6"/>
      <c r="V1048094" s="6"/>
    </row>
    <row r="1048095" s="1" customFormat="1" spans="1:22">
      <c r="A1048095" s="6"/>
      <c r="B1048095" s="6"/>
      <c r="E1048095" s="7"/>
      <c r="F1048095" s="6"/>
      <c r="G1048095" s="6"/>
      <c r="K1048095" s="6"/>
      <c r="S1048095" s="4"/>
      <c r="U1048095" s="6"/>
      <c r="V1048095" s="6"/>
    </row>
    <row r="1048096" s="1" customFormat="1" spans="1:22">
      <c r="A1048096" s="6"/>
      <c r="B1048096" s="6"/>
      <c r="E1048096" s="7"/>
      <c r="F1048096" s="6"/>
      <c r="G1048096" s="6"/>
      <c r="K1048096" s="6"/>
      <c r="S1048096" s="4"/>
      <c r="U1048096" s="6"/>
      <c r="V1048096" s="6"/>
    </row>
    <row r="1048097" s="1" customFormat="1" spans="1:22">
      <c r="A1048097" s="6"/>
      <c r="B1048097" s="6"/>
      <c r="E1048097" s="7"/>
      <c r="F1048097" s="6"/>
      <c r="G1048097" s="6"/>
      <c r="K1048097" s="6"/>
      <c r="S1048097" s="4"/>
      <c r="U1048097" s="6"/>
      <c r="V1048097" s="6"/>
    </row>
    <row r="1048098" s="1" customFormat="1" spans="1:22">
      <c r="A1048098" s="6"/>
      <c r="B1048098" s="6"/>
      <c r="E1048098" s="7"/>
      <c r="F1048098" s="6"/>
      <c r="G1048098" s="6"/>
      <c r="K1048098" s="6"/>
      <c r="S1048098" s="4"/>
      <c r="U1048098" s="6"/>
      <c r="V1048098" s="6"/>
    </row>
    <row r="1048099" s="1" customFormat="1" spans="1:22">
      <c r="A1048099" s="6"/>
      <c r="B1048099" s="6"/>
      <c r="E1048099" s="7"/>
      <c r="F1048099" s="6"/>
      <c r="G1048099" s="6"/>
      <c r="K1048099" s="6"/>
      <c r="S1048099" s="4"/>
      <c r="U1048099" s="6"/>
      <c r="V1048099" s="6"/>
    </row>
    <row r="1048100" s="1" customFormat="1" spans="1:22">
      <c r="A1048100" s="6"/>
      <c r="B1048100" s="6"/>
      <c r="E1048100" s="7"/>
      <c r="F1048100" s="6"/>
      <c r="G1048100" s="6"/>
      <c r="K1048100" s="6"/>
      <c r="S1048100" s="4"/>
      <c r="U1048100" s="6"/>
      <c r="V1048100" s="6"/>
    </row>
    <row r="1048101" s="1" customFormat="1" spans="1:22">
      <c r="A1048101" s="6"/>
      <c r="B1048101" s="6"/>
      <c r="E1048101" s="7"/>
      <c r="F1048101" s="6"/>
      <c r="G1048101" s="6"/>
      <c r="K1048101" s="6"/>
      <c r="S1048101" s="4"/>
      <c r="U1048101" s="6"/>
      <c r="V1048101" s="6"/>
    </row>
    <row r="1048102" s="1" customFormat="1" spans="1:22">
      <c r="A1048102" s="6"/>
      <c r="B1048102" s="6"/>
      <c r="E1048102" s="7"/>
      <c r="F1048102" s="6"/>
      <c r="G1048102" s="6"/>
      <c r="K1048102" s="6"/>
      <c r="S1048102" s="4"/>
      <c r="U1048102" s="6"/>
      <c r="V1048102" s="6"/>
    </row>
    <row r="1048103" s="1" customFormat="1" spans="1:22">
      <c r="A1048103" s="6"/>
      <c r="B1048103" s="6"/>
      <c r="E1048103" s="7"/>
      <c r="F1048103" s="6"/>
      <c r="G1048103" s="6"/>
      <c r="K1048103" s="6"/>
      <c r="S1048103" s="4"/>
      <c r="U1048103" s="6"/>
      <c r="V1048103" s="6"/>
    </row>
    <row r="1048104" s="1" customFormat="1" spans="1:22">
      <c r="A1048104" s="6"/>
      <c r="B1048104" s="6"/>
      <c r="E1048104" s="7"/>
      <c r="F1048104" s="6"/>
      <c r="G1048104" s="6"/>
      <c r="K1048104" s="6"/>
      <c r="S1048104" s="4"/>
      <c r="U1048104" s="6"/>
      <c r="V1048104" s="6"/>
    </row>
    <row r="1048105" s="1" customFormat="1" spans="1:22">
      <c r="A1048105" s="6"/>
      <c r="B1048105" s="6"/>
      <c r="E1048105" s="7"/>
      <c r="F1048105" s="6"/>
      <c r="G1048105" s="6"/>
      <c r="K1048105" s="6"/>
      <c r="S1048105" s="4"/>
      <c r="U1048105" s="6"/>
      <c r="V1048105" s="6"/>
    </row>
    <row r="1048106" s="1" customFormat="1" spans="1:22">
      <c r="A1048106" s="6"/>
      <c r="B1048106" s="6"/>
      <c r="E1048106" s="7"/>
      <c r="F1048106" s="6"/>
      <c r="G1048106" s="6"/>
      <c r="K1048106" s="6"/>
      <c r="S1048106" s="4"/>
      <c r="U1048106" s="6"/>
      <c r="V1048106" s="6"/>
    </row>
    <row r="1048107" s="1" customFormat="1" spans="1:22">
      <c r="A1048107" s="6"/>
      <c r="B1048107" s="6"/>
      <c r="E1048107" s="7"/>
      <c r="F1048107" s="6"/>
      <c r="G1048107" s="6"/>
      <c r="K1048107" s="6"/>
      <c r="S1048107" s="4"/>
      <c r="U1048107" s="6"/>
      <c r="V1048107" s="6"/>
    </row>
    <row r="1048108" s="1" customFormat="1" spans="1:22">
      <c r="A1048108" s="6"/>
      <c r="B1048108" s="6"/>
      <c r="E1048108" s="7"/>
      <c r="F1048108" s="6"/>
      <c r="G1048108" s="6"/>
      <c r="K1048108" s="6"/>
      <c r="S1048108" s="4"/>
      <c r="U1048108" s="6"/>
      <c r="V1048108" s="6"/>
    </row>
    <row r="1048109" s="1" customFormat="1" spans="1:22">
      <c r="A1048109" s="6"/>
      <c r="B1048109" s="6"/>
      <c r="E1048109" s="7"/>
      <c r="F1048109" s="6"/>
      <c r="G1048109" s="6"/>
      <c r="K1048109" s="6"/>
      <c r="S1048109" s="4"/>
      <c r="U1048109" s="6"/>
      <c r="V1048109" s="6"/>
    </row>
    <row r="1048110" s="1" customFormat="1" spans="1:22">
      <c r="A1048110" s="6"/>
      <c r="B1048110" s="6"/>
      <c r="E1048110" s="7"/>
      <c r="F1048110" s="6"/>
      <c r="G1048110" s="6"/>
      <c r="K1048110" s="6"/>
      <c r="S1048110" s="4"/>
      <c r="U1048110" s="6"/>
      <c r="V1048110" s="6"/>
    </row>
    <row r="1048111" s="1" customFormat="1" spans="1:22">
      <c r="A1048111" s="6"/>
      <c r="B1048111" s="6"/>
      <c r="E1048111" s="7"/>
      <c r="F1048111" s="6"/>
      <c r="G1048111" s="6"/>
      <c r="K1048111" s="6"/>
      <c r="S1048111" s="4"/>
      <c r="U1048111" s="6"/>
      <c r="V1048111" s="6"/>
    </row>
    <row r="1048112" s="1" customFormat="1" spans="1:22">
      <c r="A1048112" s="6"/>
      <c r="B1048112" s="6"/>
      <c r="E1048112" s="7"/>
      <c r="F1048112" s="6"/>
      <c r="G1048112" s="6"/>
      <c r="K1048112" s="6"/>
      <c r="S1048112" s="4"/>
      <c r="U1048112" s="6"/>
      <c r="V1048112" s="6"/>
    </row>
    <row r="1048113" s="1" customFormat="1" spans="1:22">
      <c r="A1048113" s="6"/>
      <c r="B1048113" s="6"/>
      <c r="E1048113" s="7"/>
      <c r="F1048113" s="6"/>
      <c r="G1048113" s="6"/>
      <c r="K1048113" s="6"/>
      <c r="S1048113" s="4"/>
      <c r="U1048113" s="6"/>
      <c r="V1048113" s="6"/>
    </row>
    <row r="1048114" s="1" customFormat="1" spans="1:22">
      <c r="A1048114" s="6"/>
      <c r="B1048114" s="6"/>
      <c r="E1048114" s="7"/>
      <c r="F1048114" s="6"/>
      <c r="G1048114" s="6"/>
      <c r="K1048114" s="6"/>
      <c r="S1048114" s="4"/>
      <c r="U1048114" s="6"/>
      <c r="V1048114" s="6"/>
    </row>
    <row r="1048115" s="1" customFormat="1" spans="1:22">
      <c r="A1048115" s="6"/>
      <c r="B1048115" s="6"/>
      <c r="E1048115" s="7"/>
      <c r="F1048115" s="6"/>
      <c r="G1048115" s="6"/>
      <c r="K1048115" s="6"/>
      <c r="S1048115" s="4"/>
      <c r="U1048115" s="6"/>
      <c r="V1048115" s="6"/>
    </row>
    <row r="1048116" s="1" customFormat="1" spans="1:22">
      <c r="A1048116" s="6"/>
      <c r="B1048116" s="6"/>
      <c r="E1048116" s="7"/>
      <c r="F1048116" s="6"/>
      <c r="G1048116" s="6"/>
      <c r="K1048116" s="6"/>
      <c r="S1048116" s="4"/>
      <c r="U1048116" s="6"/>
      <c r="V1048116" s="6"/>
    </row>
    <row r="1048117" s="1" customFormat="1" spans="1:22">
      <c r="A1048117" s="6"/>
      <c r="B1048117" s="6"/>
      <c r="E1048117" s="7"/>
      <c r="F1048117" s="6"/>
      <c r="G1048117" s="6"/>
      <c r="K1048117" s="6"/>
      <c r="S1048117" s="4"/>
      <c r="U1048117" s="6"/>
      <c r="V1048117" s="6"/>
    </row>
    <row r="1048118" s="1" customFormat="1" spans="1:22">
      <c r="A1048118" s="6"/>
      <c r="B1048118" s="6"/>
      <c r="E1048118" s="7"/>
      <c r="F1048118" s="6"/>
      <c r="G1048118" s="6"/>
      <c r="K1048118" s="6"/>
      <c r="S1048118" s="4"/>
      <c r="U1048118" s="6"/>
      <c r="V1048118" s="6"/>
    </row>
    <row r="1048119" s="1" customFormat="1" spans="1:22">
      <c r="A1048119" s="6"/>
      <c r="B1048119" s="6"/>
      <c r="E1048119" s="7"/>
      <c r="F1048119" s="6"/>
      <c r="G1048119" s="6"/>
      <c r="K1048119" s="6"/>
      <c r="S1048119" s="4"/>
      <c r="U1048119" s="6"/>
      <c r="V1048119" s="6"/>
    </row>
    <row r="1048120" s="1" customFormat="1" spans="1:22">
      <c r="A1048120" s="6"/>
      <c r="B1048120" s="6"/>
      <c r="E1048120" s="7"/>
      <c r="F1048120" s="6"/>
      <c r="G1048120" s="6"/>
      <c r="K1048120" s="6"/>
      <c r="S1048120" s="4"/>
      <c r="U1048120" s="6"/>
      <c r="V1048120" s="6"/>
    </row>
    <row r="1048121" s="1" customFormat="1" spans="1:22">
      <c r="A1048121" s="6"/>
      <c r="B1048121" s="6"/>
      <c r="E1048121" s="7"/>
      <c r="F1048121" s="6"/>
      <c r="G1048121" s="6"/>
      <c r="K1048121" s="6"/>
      <c r="S1048121" s="4"/>
      <c r="U1048121" s="6"/>
      <c r="V1048121" s="6"/>
    </row>
    <row r="1048122" s="1" customFormat="1" spans="1:22">
      <c r="A1048122" s="6"/>
      <c r="B1048122" s="6"/>
      <c r="E1048122" s="7"/>
      <c r="F1048122" s="6"/>
      <c r="G1048122" s="6"/>
      <c r="K1048122" s="6"/>
      <c r="S1048122" s="4"/>
      <c r="U1048122" s="6"/>
      <c r="V1048122" s="6"/>
    </row>
    <row r="1048123" s="1" customFormat="1" spans="1:22">
      <c r="A1048123" s="6"/>
      <c r="B1048123" s="6"/>
      <c r="E1048123" s="7"/>
      <c r="F1048123" s="6"/>
      <c r="G1048123" s="6"/>
      <c r="K1048123" s="6"/>
      <c r="S1048123" s="4"/>
      <c r="U1048123" s="6"/>
      <c r="V1048123" s="6"/>
    </row>
    <row r="1048124" s="1" customFormat="1" spans="1:22">
      <c r="A1048124" s="6"/>
      <c r="B1048124" s="6"/>
      <c r="E1048124" s="7"/>
      <c r="F1048124" s="6"/>
      <c r="G1048124" s="6"/>
      <c r="K1048124" s="6"/>
      <c r="S1048124" s="4"/>
      <c r="U1048124" s="6"/>
      <c r="V1048124" s="6"/>
    </row>
    <row r="1048125" s="1" customFormat="1" spans="1:22">
      <c r="A1048125" s="6"/>
      <c r="B1048125" s="6"/>
      <c r="E1048125" s="7"/>
      <c r="F1048125" s="6"/>
      <c r="G1048125" s="6"/>
      <c r="K1048125" s="6"/>
      <c r="S1048125" s="4"/>
      <c r="U1048125" s="6"/>
      <c r="V1048125" s="6"/>
    </row>
    <row r="1048126" s="1" customFormat="1" spans="1:22">
      <c r="A1048126" s="6"/>
      <c r="B1048126" s="6"/>
      <c r="E1048126" s="7"/>
      <c r="F1048126" s="6"/>
      <c r="G1048126" s="6"/>
      <c r="K1048126" s="6"/>
      <c r="S1048126" s="4"/>
      <c r="U1048126" s="6"/>
      <c r="V1048126" s="6"/>
    </row>
    <row r="1048127" s="1" customFormat="1" spans="1:22">
      <c r="A1048127" s="6"/>
      <c r="B1048127" s="6"/>
      <c r="E1048127" s="7"/>
      <c r="F1048127" s="6"/>
      <c r="G1048127" s="6"/>
      <c r="K1048127" s="6"/>
      <c r="S1048127" s="4"/>
      <c r="U1048127" s="6"/>
      <c r="V1048127" s="6"/>
    </row>
    <row r="1048128" s="1" customFormat="1" spans="1:22">
      <c r="A1048128" s="6"/>
      <c r="B1048128" s="6"/>
      <c r="E1048128" s="7"/>
      <c r="F1048128" s="6"/>
      <c r="G1048128" s="6"/>
      <c r="K1048128" s="6"/>
      <c r="S1048128" s="4"/>
      <c r="U1048128" s="6"/>
      <c r="V1048128" s="6"/>
    </row>
    <row r="1048129" s="1" customFormat="1" spans="1:22">
      <c r="A1048129" s="6"/>
      <c r="B1048129" s="6"/>
      <c r="E1048129" s="7"/>
      <c r="F1048129" s="6"/>
      <c r="G1048129" s="6"/>
      <c r="K1048129" s="6"/>
      <c r="S1048129" s="4"/>
      <c r="U1048129" s="6"/>
      <c r="V1048129" s="6"/>
    </row>
    <row r="1048130" s="1" customFormat="1" spans="1:22">
      <c r="A1048130" s="6"/>
      <c r="B1048130" s="6"/>
      <c r="E1048130" s="7"/>
      <c r="F1048130" s="6"/>
      <c r="G1048130" s="6"/>
      <c r="K1048130" s="6"/>
      <c r="S1048130" s="4"/>
      <c r="U1048130" s="6"/>
      <c r="V1048130" s="6"/>
    </row>
    <row r="1048131" s="1" customFormat="1" spans="1:22">
      <c r="A1048131" s="6"/>
      <c r="B1048131" s="6"/>
      <c r="E1048131" s="7"/>
      <c r="F1048131" s="6"/>
      <c r="G1048131" s="6"/>
      <c r="K1048131" s="6"/>
      <c r="S1048131" s="4"/>
      <c r="U1048131" s="6"/>
      <c r="V1048131" s="6"/>
    </row>
    <row r="1048132" s="1" customFormat="1" spans="1:22">
      <c r="A1048132" s="6"/>
      <c r="B1048132" s="6"/>
      <c r="E1048132" s="7"/>
      <c r="F1048132" s="6"/>
      <c r="G1048132" s="6"/>
      <c r="K1048132" s="6"/>
      <c r="S1048132" s="4"/>
      <c r="U1048132" s="6"/>
      <c r="V1048132" s="6"/>
    </row>
    <row r="1048133" s="1" customFormat="1" spans="1:22">
      <c r="A1048133" s="6"/>
      <c r="B1048133" s="6"/>
      <c r="E1048133" s="7"/>
      <c r="F1048133" s="6"/>
      <c r="G1048133" s="6"/>
      <c r="K1048133" s="6"/>
      <c r="S1048133" s="4"/>
      <c r="U1048133" s="6"/>
      <c r="V1048133" s="6"/>
    </row>
    <row r="1048134" s="1" customFormat="1" spans="1:22">
      <c r="A1048134" s="6"/>
      <c r="B1048134" s="6"/>
      <c r="E1048134" s="7"/>
      <c r="F1048134" s="6"/>
      <c r="G1048134" s="6"/>
      <c r="K1048134" s="6"/>
      <c r="S1048134" s="4"/>
      <c r="U1048134" s="6"/>
      <c r="V1048134" s="6"/>
    </row>
    <row r="1048135" s="1" customFormat="1" spans="1:22">
      <c r="A1048135" s="6"/>
      <c r="B1048135" s="6"/>
      <c r="E1048135" s="7"/>
      <c r="F1048135" s="6"/>
      <c r="G1048135" s="6"/>
      <c r="K1048135" s="6"/>
      <c r="S1048135" s="4"/>
      <c r="U1048135" s="6"/>
      <c r="V1048135" s="6"/>
    </row>
    <row r="1048136" s="1" customFormat="1" spans="1:22">
      <c r="A1048136" s="6"/>
      <c r="B1048136" s="6"/>
      <c r="E1048136" s="7"/>
      <c r="F1048136" s="6"/>
      <c r="G1048136" s="6"/>
      <c r="K1048136" s="6"/>
      <c r="S1048136" s="4"/>
      <c r="U1048136" s="6"/>
      <c r="V1048136" s="6"/>
    </row>
    <row r="1048137" s="1" customFormat="1" spans="1:22">
      <c r="A1048137" s="6"/>
      <c r="B1048137" s="6"/>
      <c r="E1048137" s="7"/>
      <c r="F1048137" s="6"/>
      <c r="G1048137" s="6"/>
      <c r="K1048137" s="6"/>
      <c r="S1048137" s="4"/>
      <c r="U1048137" s="6"/>
      <c r="V1048137" s="6"/>
    </row>
    <row r="1048138" s="1" customFormat="1" spans="1:22">
      <c r="A1048138" s="6"/>
      <c r="B1048138" s="6"/>
      <c r="E1048138" s="7"/>
      <c r="F1048138" s="6"/>
      <c r="G1048138" s="6"/>
      <c r="K1048138" s="6"/>
      <c r="S1048138" s="4"/>
      <c r="U1048138" s="6"/>
      <c r="V1048138" s="6"/>
    </row>
    <row r="1048139" s="1" customFormat="1" spans="1:22">
      <c r="A1048139" s="6"/>
      <c r="B1048139" s="6"/>
      <c r="E1048139" s="7"/>
      <c r="F1048139" s="6"/>
      <c r="G1048139" s="6"/>
      <c r="K1048139" s="6"/>
      <c r="S1048139" s="4"/>
      <c r="U1048139" s="6"/>
      <c r="V1048139" s="6"/>
    </row>
    <row r="1048140" s="1" customFormat="1" spans="1:22">
      <c r="A1048140" s="6"/>
      <c r="B1048140" s="6"/>
      <c r="E1048140" s="7"/>
      <c r="F1048140" s="6"/>
      <c r="G1048140" s="6"/>
      <c r="K1048140" s="6"/>
      <c r="S1048140" s="4"/>
      <c r="U1048140" s="6"/>
      <c r="V1048140" s="6"/>
    </row>
    <row r="1048141" s="1" customFormat="1" spans="1:22">
      <c r="A1048141" s="6"/>
      <c r="B1048141" s="6"/>
      <c r="E1048141" s="7"/>
      <c r="F1048141" s="6"/>
      <c r="G1048141" s="6"/>
      <c r="K1048141" s="6"/>
      <c r="S1048141" s="4"/>
      <c r="U1048141" s="6"/>
      <c r="V1048141" s="6"/>
    </row>
    <row r="1048142" s="1" customFormat="1" spans="1:22">
      <c r="A1048142" s="6"/>
      <c r="B1048142" s="6"/>
      <c r="E1048142" s="7"/>
      <c r="F1048142" s="6"/>
      <c r="G1048142" s="6"/>
      <c r="K1048142" s="6"/>
      <c r="S1048142" s="4"/>
      <c r="U1048142" s="6"/>
      <c r="V1048142" s="6"/>
    </row>
    <row r="1048143" s="1" customFormat="1" spans="1:22">
      <c r="A1048143" s="6"/>
      <c r="B1048143" s="6"/>
      <c r="E1048143" s="7"/>
      <c r="F1048143" s="6"/>
      <c r="G1048143" s="6"/>
      <c r="K1048143" s="6"/>
      <c r="S1048143" s="4"/>
      <c r="U1048143" s="6"/>
      <c r="V1048143" s="6"/>
    </row>
    <row r="1048144" s="1" customFormat="1" spans="1:22">
      <c r="A1048144" s="6"/>
      <c r="B1048144" s="6"/>
      <c r="E1048144" s="7"/>
      <c r="F1048144" s="6"/>
      <c r="G1048144" s="6"/>
      <c r="K1048144" s="6"/>
      <c r="S1048144" s="4"/>
      <c r="U1048144" s="6"/>
      <c r="V1048144" s="6"/>
    </row>
    <row r="1048145" s="1" customFormat="1" spans="1:22">
      <c r="A1048145" s="6"/>
      <c r="B1048145" s="6"/>
      <c r="E1048145" s="7"/>
      <c r="F1048145" s="6"/>
      <c r="G1048145" s="6"/>
      <c r="K1048145" s="6"/>
      <c r="S1048145" s="4"/>
      <c r="U1048145" s="6"/>
      <c r="V1048145" s="6"/>
    </row>
    <row r="1048146" s="1" customFormat="1" spans="1:22">
      <c r="A1048146" s="6"/>
      <c r="B1048146" s="6"/>
      <c r="E1048146" s="7"/>
      <c r="F1048146" s="6"/>
      <c r="G1048146" s="6"/>
      <c r="K1048146" s="6"/>
      <c r="S1048146" s="4"/>
      <c r="U1048146" s="6"/>
      <c r="V1048146" s="6"/>
    </row>
    <row r="1048147" s="1" customFormat="1" spans="1:22">
      <c r="A1048147" s="6"/>
      <c r="B1048147" s="6"/>
      <c r="E1048147" s="7"/>
      <c r="F1048147" s="6"/>
      <c r="G1048147" s="6"/>
      <c r="K1048147" s="6"/>
      <c r="S1048147" s="4"/>
      <c r="U1048147" s="6"/>
      <c r="V1048147" s="6"/>
    </row>
    <row r="1048148" s="1" customFormat="1" spans="1:22">
      <c r="A1048148" s="6"/>
      <c r="B1048148" s="6"/>
      <c r="E1048148" s="7"/>
      <c r="F1048148" s="6"/>
      <c r="G1048148" s="6"/>
      <c r="K1048148" s="6"/>
      <c r="S1048148" s="4"/>
      <c r="U1048148" s="6"/>
      <c r="V1048148" s="6"/>
    </row>
    <row r="1048149" s="1" customFormat="1" spans="1:22">
      <c r="A1048149" s="6"/>
      <c r="B1048149" s="6"/>
      <c r="E1048149" s="7"/>
      <c r="F1048149" s="6"/>
      <c r="G1048149" s="6"/>
      <c r="K1048149" s="6"/>
      <c r="S1048149" s="4"/>
      <c r="U1048149" s="6"/>
      <c r="V1048149" s="6"/>
    </row>
    <row r="1048150" s="1" customFormat="1" spans="1:22">
      <c r="A1048150" s="6"/>
      <c r="B1048150" s="6"/>
      <c r="E1048150" s="7"/>
      <c r="F1048150" s="6"/>
      <c r="G1048150" s="6"/>
      <c r="K1048150" s="6"/>
      <c r="S1048150" s="4"/>
      <c r="U1048150" s="6"/>
      <c r="V1048150" s="6"/>
    </row>
    <row r="1048151" s="1" customFormat="1" spans="1:22">
      <c r="A1048151" s="6"/>
      <c r="B1048151" s="6"/>
      <c r="E1048151" s="7"/>
      <c r="F1048151" s="6"/>
      <c r="G1048151" s="6"/>
      <c r="K1048151" s="6"/>
      <c r="S1048151" s="4"/>
      <c r="U1048151" s="6"/>
      <c r="V1048151" s="6"/>
    </row>
    <row r="1048152" s="1" customFormat="1" spans="1:22">
      <c r="A1048152" s="6"/>
      <c r="B1048152" s="6"/>
      <c r="E1048152" s="7"/>
      <c r="F1048152" s="6"/>
      <c r="G1048152" s="6"/>
      <c r="K1048152" s="6"/>
      <c r="S1048152" s="4"/>
      <c r="U1048152" s="6"/>
      <c r="V1048152" s="6"/>
    </row>
    <row r="1048153" s="1" customFormat="1" spans="1:22">
      <c r="A1048153" s="6"/>
      <c r="B1048153" s="6"/>
      <c r="E1048153" s="7"/>
      <c r="F1048153" s="6"/>
      <c r="G1048153" s="6"/>
      <c r="K1048153" s="6"/>
      <c r="S1048153" s="4"/>
      <c r="U1048153" s="6"/>
      <c r="V1048153" s="6"/>
    </row>
    <row r="1048154" s="1" customFormat="1" spans="1:22">
      <c r="A1048154" s="6"/>
      <c r="B1048154" s="6"/>
      <c r="E1048154" s="7"/>
      <c r="F1048154" s="6"/>
      <c r="G1048154" s="6"/>
      <c r="K1048154" s="6"/>
      <c r="S1048154" s="4"/>
      <c r="U1048154" s="6"/>
      <c r="V1048154" s="6"/>
    </row>
    <row r="1048155" s="1" customFormat="1" spans="1:22">
      <c r="A1048155" s="6"/>
      <c r="B1048155" s="6"/>
      <c r="E1048155" s="7"/>
      <c r="F1048155" s="6"/>
      <c r="G1048155" s="6"/>
      <c r="K1048155" s="6"/>
      <c r="S1048155" s="4"/>
      <c r="U1048155" s="6"/>
      <c r="V1048155" s="6"/>
    </row>
    <row r="1048156" s="1" customFormat="1" spans="1:22">
      <c r="A1048156" s="6"/>
      <c r="B1048156" s="6"/>
      <c r="E1048156" s="7"/>
      <c r="F1048156" s="6"/>
      <c r="G1048156" s="6"/>
      <c r="K1048156" s="6"/>
      <c r="S1048156" s="4"/>
      <c r="U1048156" s="6"/>
      <c r="V1048156" s="6"/>
    </row>
    <row r="1048157" s="1" customFormat="1" spans="1:22">
      <c r="A1048157" s="6"/>
      <c r="B1048157" s="6"/>
      <c r="E1048157" s="7"/>
      <c r="F1048157" s="6"/>
      <c r="G1048157" s="6"/>
      <c r="K1048157" s="6"/>
      <c r="S1048157" s="4"/>
      <c r="U1048157" s="6"/>
      <c r="V1048157" s="6"/>
    </row>
    <row r="1048158" s="1" customFormat="1" spans="1:22">
      <c r="A1048158" s="6"/>
      <c r="B1048158" s="6"/>
      <c r="E1048158" s="7"/>
      <c r="F1048158" s="6"/>
      <c r="G1048158" s="6"/>
      <c r="K1048158" s="6"/>
      <c r="S1048158" s="4"/>
      <c r="U1048158" s="6"/>
      <c r="V1048158" s="6"/>
    </row>
    <row r="1048159" s="1" customFormat="1" spans="1:22">
      <c r="A1048159" s="6"/>
      <c r="B1048159" s="6"/>
      <c r="E1048159" s="7"/>
      <c r="F1048159" s="6"/>
      <c r="G1048159" s="6"/>
      <c r="K1048159" s="6"/>
      <c r="S1048159" s="4"/>
      <c r="U1048159" s="6"/>
      <c r="V1048159" s="6"/>
    </row>
    <row r="1048160" s="1" customFormat="1" spans="1:22">
      <c r="A1048160" s="6"/>
      <c r="B1048160" s="6"/>
      <c r="E1048160" s="7"/>
      <c r="F1048160" s="6"/>
      <c r="G1048160" s="6"/>
      <c r="K1048160" s="6"/>
      <c r="S1048160" s="4"/>
      <c r="U1048160" s="6"/>
      <c r="V1048160" s="6"/>
    </row>
    <row r="1048161" s="1" customFormat="1" spans="1:22">
      <c r="A1048161" s="6"/>
      <c r="B1048161" s="6"/>
      <c r="E1048161" s="7"/>
      <c r="F1048161" s="6"/>
      <c r="G1048161" s="6"/>
      <c r="K1048161" s="6"/>
      <c r="S1048161" s="4"/>
      <c r="U1048161" s="6"/>
      <c r="V1048161" s="6"/>
    </row>
    <row r="1048162" s="1" customFormat="1" spans="1:22">
      <c r="A1048162" s="6"/>
      <c r="B1048162" s="6"/>
      <c r="E1048162" s="7"/>
      <c r="F1048162" s="6"/>
      <c r="G1048162" s="6"/>
      <c r="K1048162" s="6"/>
      <c r="S1048162" s="4"/>
      <c r="U1048162" s="6"/>
      <c r="V1048162" s="6"/>
    </row>
    <row r="1048163" s="1" customFormat="1" spans="1:22">
      <c r="A1048163" s="6"/>
      <c r="B1048163" s="6"/>
      <c r="E1048163" s="7"/>
      <c r="F1048163" s="6"/>
      <c r="G1048163" s="6"/>
      <c r="K1048163" s="6"/>
      <c r="S1048163" s="4"/>
      <c r="U1048163" s="6"/>
      <c r="V1048163" s="6"/>
    </row>
    <row r="1048164" s="1" customFormat="1" spans="1:22">
      <c r="A1048164" s="6"/>
      <c r="B1048164" s="6"/>
      <c r="E1048164" s="7"/>
      <c r="F1048164" s="6"/>
      <c r="G1048164" s="6"/>
      <c r="K1048164" s="6"/>
      <c r="S1048164" s="4"/>
      <c r="U1048164" s="6"/>
      <c r="V1048164" s="6"/>
    </row>
    <row r="1048165" s="1" customFormat="1" spans="1:22">
      <c r="A1048165" s="6"/>
      <c r="B1048165" s="6"/>
      <c r="E1048165" s="7"/>
      <c r="F1048165" s="6"/>
      <c r="G1048165" s="6"/>
      <c r="K1048165" s="6"/>
      <c r="S1048165" s="4"/>
      <c r="U1048165" s="6"/>
      <c r="V1048165" s="6"/>
    </row>
    <row r="1048166" s="1" customFormat="1" spans="1:22">
      <c r="A1048166" s="6"/>
      <c r="B1048166" s="6"/>
      <c r="E1048166" s="7"/>
      <c r="F1048166" s="6"/>
      <c r="G1048166" s="6"/>
      <c r="K1048166" s="6"/>
      <c r="S1048166" s="4"/>
      <c r="U1048166" s="6"/>
      <c r="V1048166" s="6"/>
    </row>
    <row r="1048167" s="1" customFormat="1" spans="1:22">
      <c r="A1048167" s="6"/>
      <c r="B1048167" s="6"/>
      <c r="E1048167" s="7"/>
      <c r="F1048167" s="6"/>
      <c r="G1048167" s="6"/>
      <c r="K1048167" s="6"/>
      <c r="S1048167" s="4"/>
      <c r="U1048167" s="6"/>
      <c r="V1048167" s="6"/>
    </row>
    <row r="1048168" s="1" customFormat="1" spans="1:22">
      <c r="A1048168" s="6"/>
      <c r="B1048168" s="6"/>
      <c r="E1048168" s="7"/>
      <c r="F1048168" s="6"/>
      <c r="G1048168" s="6"/>
      <c r="K1048168" s="6"/>
      <c r="S1048168" s="4"/>
      <c r="U1048168" s="6"/>
      <c r="V1048168" s="6"/>
    </row>
    <row r="1048169" s="1" customFormat="1" spans="1:22">
      <c r="A1048169" s="6"/>
      <c r="B1048169" s="6"/>
      <c r="E1048169" s="7"/>
      <c r="F1048169" s="6"/>
      <c r="G1048169" s="6"/>
      <c r="K1048169" s="6"/>
      <c r="S1048169" s="4"/>
      <c r="U1048169" s="6"/>
      <c r="V1048169" s="6"/>
    </row>
    <row r="1048170" s="1" customFormat="1" spans="1:22">
      <c r="A1048170" s="6"/>
      <c r="B1048170" s="6"/>
      <c r="E1048170" s="7"/>
      <c r="F1048170" s="6"/>
      <c r="G1048170" s="6"/>
      <c r="K1048170" s="6"/>
      <c r="S1048170" s="4"/>
      <c r="U1048170" s="6"/>
      <c r="V1048170" s="6"/>
    </row>
    <row r="1048171" s="1" customFormat="1" spans="1:22">
      <c r="A1048171" s="6"/>
      <c r="B1048171" s="6"/>
      <c r="E1048171" s="7"/>
      <c r="F1048171" s="6"/>
      <c r="G1048171" s="6"/>
      <c r="K1048171" s="6"/>
      <c r="S1048171" s="4"/>
      <c r="U1048171" s="6"/>
      <c r="V1048171" s="6"/>
    </row>
    <row r="1048172" s="1" customFormat="1" spans="1:22">
      <c r="A1048172" s="6"/>
      <c r="B1048172" s="6"/>
      <c r="E1048172" s="7"/>
      <c r="F1048172" s="6"/>
      <c r="G1048172" s="6"/>
      <c r="K1048172" s="6"/>
      <c r="S1048172" s="4"/>
      <c r="U1048172" s="6"/>
      <c r="V1048172" s="6"/>
    </row>
    <row r="1048173" s="1" customFormat="1" spans="1:22">
      <c r="A1048173" s="6"/>
      <c r="B1048173" s="6"/>
      <c r="E1048173" s="7"/>
      <c r="F1048173" s="6"/>
      <c r="G1048173" s="6"/>
      <c r="K1048173" s="6"/>
      <c r="S1048173" s="4"/>
      <c r="U1048173" s="6"/>
      <c r="V1048173" s="6"/>
    </row>
    <row r="1048174" s="1" customFormat="1" spans="1:22">
      <c r="A1048174" s="6"/>
      <c r="B1048174" s="6"/>
      <c r="E1048174" s="7"/>
      <c r="F1048174" s="6"/>
      <c r="G1048174" s="6"/>
      <c r="K1048174" s="6"/>
      <c r="S1048174" s="4"/>
      <c r="U1048174" s="6"/>
      <c r="V1048174" s="6"/>
    </row>
    <row r="1048175" s="1" customFormat="1" spans="1:22">
      <c r="A1048175" s="6"/>
      <c r="B1048175" s="6"/>
      <c r="E1048175" s="7"/>
      <c r="F1048175" s="6"/>
      <c r="G1048175" s="6"/>
      <c r="K1048175" s="6"/>
      <c r="S1048175" s="4"/>
      <c r="U1048175" s="6"/>
      <c r="V1048175" s="6"/>
    </row>
    <row r="1048176" s="1" customFormat="1" spans="1:22">
      <c r="A1048176" s="6"/>
      <c r="B1048176" s="6"/>
      <c r="E1048176" s="7"/>
      <c r="F1048176" s="6"/>
      <c r="G1048176" s="6"/>
      <c r="K1048176" s="6"/>
      <c r="S1048176" s="4"/>
      <c r="U1048176" s="6"/>
      <c r="V1048176" s="6"/>
    </row>
    <row r="1048177" s="1" customFormat="1" spans="1:22">
      <c r="A1048177" s="6"/>
      <c r="B1048177" s="6"/>
      <c r="E1048177" s="7"/>
      <c r="F1048177" s="6"/>
      <c r="G1048177" s="6"/>
      <c r="K1048177" s="6"/>
      <c r="S1048177" s="4"/>
      <c r="U1048177" s="6"/>
      <c r="V1048177" s="6"/>
    </row>
    <row r="1048178" s="1" customFormat="1" spans="1:22">
      <c r="A1048178" s="6"/>
      <c r="B1048178" s="6"/>
      <c r="E1048178" s="7"/>
      <c r="F1048178" s="6"/>
      <c r="G1048178" s="6"/>
      <c r="K1048178" s="6"/>
      <c r="S1048178" s="4"/>
      <c r="U1048178" s="6"/>
      <c r="V1048178" s="6"/>
    </row>
    <row r="1048179" s="1" customFormat="1" spans="1:22">
      <c r="A1048179" s="6"/>
      <c r="B1048179" s="6"/>
      <c r="E1048179" s="7"/>
      <c r="F1048179" s="6"/>
      <c r="G1048179" s="6"/>
      <c r="K1048179" s="6"/>
      <c r="S1048179" s="4"/>
      <c r="U1048179" s="6"/>
      <c r="V1048179" s="6"/>
    </row>
    <row r="1048180" s="1" customFormat="1" spans="1:22">
      <c r="A1048180" s="6"/>
      <c r="B1048180" s="6"/>
      <c r="E1048180" s="7"/>
      <c r="F1048180" s="6"/>
      <c r="G1048180" s="6"/>
      <c r="K1048180" s="6"/>
      <c r="S1048180" s="4"/>
      <c r="U1048180" s="6"/>
      <c r="V1048180" s="6"/>
    </row>
    <row r="1048181" s="1" customFormat="1" spans="1:22">
      <c r="A1048181" s="6"/>
      <c r="B1048181" s="6"/>
      <c r="E1048181" s="7"/>
      <c r="F1048181" s="6"/>
      <c r="G1048181" s="6"/>
      <c r="K1048181" s="6"/>
      <c r="S1048181" s="4"/>
      <c r="U1048181" s="6"/>
      <c r="V1048181" s="6"/>
    </row>
    <row r="1048182" s="1" customFormat="1" spans="1:22">
      <c r="A1048182" s="6"/>
      <c r="B1048182" s="6"/>
      <c r="E1048182" s="7"/>
      <c r="F1048182" s="6"/>
      <c r="G1048182" s="6"/>
      <c r="K1048182" s="6"/>
      <c r="S1048182" s="4"/>
      <c r="U1048182" s="6"/>
      <c r="V1048182" s="6"/>
    </row>
    <row r="1048183" s="1" customFormat="1" spans="1:22">
      <c r="A1048183" s="6"/>
      <c r="B1048183" s="6"/>
      <c r="E1048183" s="7"/>
      <c r="F1048183" s="6"/>
      <c r="G1048183" s="6"/>
      <c r="K1048183" s="6"/>
      <c r="S1048183" s="4"/>
      <c r="U1048183" s="6"/>
      <c r="V1048183" s="6"/>
    </row>
    <row r="1048184" s="1" customFormat="1" spans="1:22">
      <c r="A1048184" s="6"/>
      <c r="B1048184" s="6"/>
      <c r="E1048184" s="7"/>
      <c r="F1048184" s="6"/>
      <c r="G1048184" s="6"/>
      <c r="K1048184" s="6"/>
      <c r="S1048184" s="4"/>
      <c r="U1048184" s="6"/>
      <c r="V1048184" s="6"/>
    </row>
    <row r="1048185" s="1" customFormat="1" spans="1:22">
      <c r="A1048185" s="6"/>
      <c r="B1048185" s="6"/>
      <c r="E1048185" s="7"/>
      <c r="F1048185" s="6"/>
      <c r="G1048185" s="6"/>
      <c r="K1048185" s="6"/>
      <c r="S1048185" s="4"/>
      <c r="U1048185" s="6"/>
      <c r="V1048185" s="6"/>
    </row>
    <row r="1048186" s="1" customFormat="1" spans="1:22">
      <c r="A1048186" s="6"/>
      <c r="B1048186" s="6"/>
      <c r="E1048186" s="7"/>
      <c r="F1048186" s="6"/>
      <c r="G1048186" s="6"/>
      <c r="K1048186" s="6"/>
      <c r="S1048186" s="4"/>
      <c r="U1048186" s="6"/>
      <c r="V1048186" s="6"/>
    </row>
    <row r="1048187" s="1" customFormat="1" spans="1:22">
      <c r="A1048187" s="6"/>
      <c r="B1048187" s="6"/>
      <c r="E1048187" s="7"/>
      <c r="F1048187" s="6"/>
      <c r="G1048187" s="6"/>
      <c r="K1048187" s="6"/>
      <c r="S1048187" s="4"/>
      <c r="U1048187" s="6"/>
      <c r="V1048187" s="6"/>
    </row>
    <row r="1048188" s="1" customFormat="1" spans="1:22">
      <c r="A1048188" s="6"/>
      <c r="B1048188" s="6"/>
      <c r="E1048188" s="7"/>
      <c r="F1048188" s="6"/>
      <c r="G1048188" s="6"/>
      <c r="K1048188" s="6"/>
      <c r="S1048188" s="4"/>
      <c r="U1048188" s="6"/>
      <c r="V1048188" s="6"/>
    </row>
    <row r="1048189" s="1" customFormat="1" spans="1:22">
      <c r="A1048189" s="6"/>
      <c r="B1048189" s="6"/>
      <c r="E1048189" s="7"/>
      <c r="F1048189" s="6"/>
      <c r="G1048189" s="6"/>
      <c r="K1048189" s="6"/>
      <c r="S1048189" s="4"/>
      <c r="U1048189" s="6"/>
      <c r="V1048189" s="6"/>
    </row>
    <row r="1048190" s="1" customFormat="1" spans="1:22">
      <c r="A1048190" s="6"/>
      <c r="B1048190" s="6"/>
      <c r="E1048190" s="7"/>
      <c r="F1048190" s="6"/>
      <c r="G1048190" s="6"/>
      <c r="K1048190" s="6"/>
      <c r="S1048190" s="4"/>
      <c r="U1048190" s="6"/>
      <c r="V1048190" s="6"/>
    </row>
    <row r="1048191" s="1" customFormat="1" spans="1:22">
      <c r="A1048191" s="6"/>
      <c r="B1048191" s="6"/>
      <c r="E1048191" s="7"/>
      <c r="F1048191" s="6"/>
      <c r="G1048191" s="6"/>
      <c r="K1048191" s="6"/>
      <c r="S1048191" s="4"/>
      <c r="U1048191" s="6"/>
      <c r="V1048191" s="6"/>
    </row>
    <row r="1048192" s="1" customFormat="1" spans="1:22">
      <c r="A1048192" s="6"/>
      <c r="B1048192" s="6"/>
      <c r="E1048192" s="7"/>
      <c r="F1048192" s="6"/>
      <c r="G1048192" s="6"/>
      <c r="K1048192" s="6"/>
      <c r="S1048192" s="4"/>
      <c r="U1048192" s="6"/>
      <c r="V1048192" s="6"/>
    </row>
  </sheetData>
  <sortState ref="A1:V1048187">
    <sortCondition ref="H1"/>
  </sortState>
  <mergeCells count="24">
    <mergeCell ref="A1:Y1"/>
    <mergeCell ref="E3:F3"/>
    <mergeCell ref="K3:P3"/>
    <mergeCell ref="A3:A4"/>
    <mergeCell ref="B3:B4"/>
    <mergeCell ref="C3:C4"/>
    <mergeCell ref="D3:D4"/>
    <mergeCell ref="G3:G4"/>
    <mergeCell ref="H3:H4"/>
    <mergeCell ref="I3:I4"/>
    <mergeCell ref="J3:J4"/>
    <mergeCell ref="Q3:Q4"/>
    <mergeCell ref="R3:R4"/>
    <mergeCell ref="S3:S4"/>
    <mergeCell ref="T3:T4"/>
    <mergeCell ref="U3:U4"/>
    <mergeCell ref="V3:V4"/>
    <mergeCell ref="W3:W4"/>
    <mergeCell ref="W260:W263"/>
    <mergeCell ref="W264:W266"/>
    <mergeCell ref="X3:X4"/>
    <mergeCell ref="X260:X263"/>
    <mergeCell ref="X264:X266"/>
    <mergeCell ref="Y3:Y4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通告附件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Administrator</cp:lastModifiedBy>
  <dcterms:created xsi:type="dcterms:W3CDTF">2021-09-28T11:21:00Z</dcterms:created>
  <dcterms:modified xsi:type="dcterms:W3CDTF">2021-09-29T08:40:37Z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8CD3798A18D34A07826900BBDF5A4A31</vt:lpwstr>
  </property>
  <property fmtid="{D5CDD505-2E9C-101B-9397-08002B2CF9AE}" pid="4" name="KSOReadingLayout">
    <vt:bool>true</vt:bool>
  </property>
</Properties>
</file>