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8860" windowHeight="12975"/>
  </bookViews>
  <sheets>
    <sheet name="草案-封面 " sheetId="1" r:id="rId1"/>
    <sheet name="目录" sheetId="2" r:id="rId2"/>
    <sheet name="（1）" sheetId="3" r:id="rId3"/>
    <sheet name="（2）" sheetId="4" r:id="rId4"/>
    <sheet name="（3）" sheetId="5" r:id="rId5"/>
    <sheet name="（4）" sheetId="13" r:id="rId6"/>
    <sheet name="（5）" sheetId="7" r:id="rId7"/>
    <sheet name="（6）" sheetId="8" r:id="rId8"/>
    <sheet name="（7）" sheetId="9" r:id="rId9"/>
    <sheet name="（8）" sheetId="10" r:id="rId10"/>
    <sheet name="（9）" sheetId="11" r:id="rId11"/>
    <sheet name="（10）" sheetId="12" r:id="rId12"/>
  </sheets>
  <definedNames>
    <definedName name="_xlnm.Print_Titles" localSheetId="2">'（1）'!$4:$5</definedName>
    <definedName name="_xlnm.Print_Titles" localSheetId="3">'（2）'!$4:$4</definedName>
    <definedName name="_xlnm.Print_Titles" localSheetId="8">'（7）'!$4:$6</definedName>
  </definedNames>
  <calcPr calcId="144525" fullCalcOnLoad="1"/>
</workbook>
</file>

<file path=xl/calcChain.xml><?xml version="1.0" encoding="utf-8"?>
<calcChain xmlns="http://schemas.openxmlformats.org/spreadsheetml/2006/main">
  <c r="B36" i="3"/>
  <c r="D36"/>
  <c r="B39"/>
  <c r="B44"/>
  <c r="B50"/>
  <c r="D50"/>
  <c r="B5" i="4"/>
  <c r="B6"/>
  <c r="B14"/>
  <c r="B24"/>
  <c r="B25"/>
  <c r="B30"/>
  <c r="B36"/>
  <c r="B6" i="5"/>
  <c r="B7"/>
  <c r="C7"/>
  <c r="B8"/>
  <c r="B9"/>
  <c r="B10"/>
  <c r="B11"/>
  <c r="C11"/>
  <c r="B12"/>
  <c r="B13"/>
  <c r="B14"/>
  <c r="B15"/>
  <c r="B16"/>
  <c r="B17"/>
  <c r="B18"/>
  <c r="B19"/>
  <c r="B20"/>
  <c r="B21"/>
  <c r="B22"/>
  <c r="B23"/>
  <c r="B24"/>
  <c r="B25"/>
  <c r="B26"/>
  <c r="C26"/>
  <c r="D26"/>
  <c r="E26"/>
  <c r="B35" i="13"/>
  <c r="D35"/>
  <c r="B7" i="7"/>
  <c r="C7"/>
  <c r="D7"/>
  <c r="E7"/>
  <c r="F7"/>
  <c r="G7"/>
  <c r="H7"/>
  <c r="I7"/>
  <c r="J7"/>
  <c r="K7"/>
  <c r="B8"/>
  <c r="C8"/>
  <c r="D8"/>
  <c r="F8"/>
  <c r="G8"/>
  <c r="I8"/>
  <c r="B9"/>
  <c r="C9"/>
  <c r="F9"/>
  <c r="I9"/>
  <c r="B10"/>
  <c r="C10"/>
  <c r="F10"/>
  <c r="I10"/>
  <c r="B11"/>
  <c r="C11"/>
  <c r="F11"/>
  <c r="I11"/>
  <c r="B12"/>
  <c r="C12"/>
  <c r="F12"/>
  <c r="I12"/>
  <c r="B13"/>
  <c r="C13"/>
  <c r="F13"/>
  <c r="I13"/>
  <c r="B14"/>
  <c r="C14"/>
  <c r="F14"/>
  <c r="I14"/>
  <c r="B15"/>
  <c r="C15"/>
  <c r="F15"/>
  <c r="I15"/>
  <c r="B16"/>
  <c r="C16"/>
  <c r="F16"/>
  <c r="I16"/>
  <c r="B17"/>
  <c r="C17"/>
  <c r="F17"/>
  <c r="I17"/>
  <c r="B18"/>
  <c r="C18"/>
  <c r="F18"/>
  <c r="I18"/>
  <c r="B19"/>
  <c r="C19"/>
  <c r="F19"/>
  <c r="I19"/>
  <c r="B20"/>
  <c r="C20"/>
  <c r="F20"/>
  <c r="I20"/>
  <c r="B21"/>
  <c r="C21"/>
  <c r="F21"/>
  <c r="I21"/>
  <c r="B7" i="8"/>
  <c r="C7"/>
  <c r="D7"/>
  <c r="B8"/>
  <c r="B9"/>
  <c r="C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7" i="9"/>
  <c r="C7"/>
  <c r="D7"/>
  <c r="B8"/>
  <c r="C8"/>
  <c r="D8"/>
  <c r="B9"/>
  <c r="D9"/>
  <c r="B10"/>
  <c r="D10"/>
  <c r="B11"/>
  <c r="B12"/>
  <c r="B13"/>
  <c r="B14"/>
  <c r="C14"/>
  <c r="D14"/>
  <c r="B15"/>
  <c r="B16"/>
  <c r="B17"/>
  <c r="B18"/>
  <c r="B19"/>
  <c r="B20"/>
  <c r="B21"/>
  <c r="B22"/>
  <c r="B23"/>
  <c r="B24"/>
  <c r="B25"/>
  <c r="B26"/>
  <c r="B27"/>
  <c r="B28"/>
  <c r="B29"/>
  <c r="B30"/>
  <c r="C30"/>
  <c r="D30"/>
  <c r="B31"/>
  <c r="B32"/>
  <c r="B33"/>
  <c r="B34"/>
  <c r="B35"/>
  <c r="B36"/>
  <c r="B37"/>
  <c r="B7" i="10"/>
  <c r="C7"/>
  <c r="D7"/>
  <c r="E7"/>
  <c r="F7"/>
  <c r="G7"/>
  <c r="H7"/>
  <c r="B8"/>
  <c r="B9"/>
  <c r="B10"/>
  <c r="B11"/>
  <c r="B12"/>
  <c r="B13"/>
  <c r="B14"/>
  <c r="B15"/>
  <c r="B16"/>
  <c r="B17"/>
  <c r="B18"/>
  <c r="B19"/>
  <c r="B20"/>
  <c r="B21"/>
  <c r="C6" i="11"/>
  <c r="D6"/>
  <c r="E6"/>
  <c r="A7"/>
  <c r="C7"/>
  <c r="A8"/>
  <c r="C8"/>
  <c r="A9"/>
  <c r="C9"/>
  <c r="A10"/>
  <c r="C10"/>
  <c r="A11"/>
  <c r="C11"/>
  <c r="A12"/>
  <c r="C12"/>
  <c r="A13"/>
  <c r="C13"/>
  <c r="A14"/>
  <c r="C14"/>
  <c r="A15"/>
  <c r="C15"/>
  <c r="A16"/>
  <c r="C16"/>
  <c r="A17"/>
  <c r="C17"/>
  <c r="A18"/>
  <c r="C18"/>
  <c r="A19"/>
  <c r="C19"/>
  <c r="A20"/>
  <c r="C20"/>
</calcChain>
</file>

<file path=xl/sharedStrings.xml><?xml version="1.0" encoding="utf-8"?>
<sst xmlns="http://schemas.openxmlformats.org/spreadsheetml/2006/main" count="311" uniqueCount="206">
  <si>
    <t>单位代码：038001003</t>
  </si>
  <si>
    <t>单位名称：会宁县住房和城乡建设局</t>
  </si>
  <si>
    <t>部门预算公开表</t>
  </si>
  <si>
    <t>编制日期:2021年3月8日</t>
  </si>
  <si>
    <t>部门领导：李作栋</t>
  </si>
  <si>
    <t>财务负责人：苟琼</t>
  </si>
  <si>
    <t xml:space="preserve">    制表人：南晓玲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</si>
  <si>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</si>
  <si>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</si>
  <si>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</si>
  <si>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</si>
  <si>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</si>
  <si>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</si>
  <si>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</si>
  <si>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</si>
  <si>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</si>
  <si>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</si>
  <si>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</si>
  <si>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</si>
  <si>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</si>
  <si>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</si>
  <si>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</si>
  <si>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</si>
  <si>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r>
      <t>（</t>
    </r>
    <r>
      <rPr>
        <u/>
        <sz val="11"/>
        <color indexed="20"/>
        <rFont val="Calibri"/>
        <family val="2"/>
      </rPr>
      <t>8</t>
    </r>
    <r>
      <rPr>
        <u/>
        <sz val="11"/>
        <color indexed="20"/>
        <rFont val="宋体"/>
        <charset val="134"/>
      </rPr>
      <t>）一般公共预算</t>
    </r>
    <r>
      <rPr>
        <u/>
        <sz val="11"/>
        <color indexed="20"/>
        <rFont val="Calibri"/>
        <family val="2"/>
      </rPr>
      <t>“</t>
    </r>
    <r>
      <rPr>
        <u/>
        <sz val="11"/>
        <color indexed="20"/>
        <rFont val="宋体"/>
        <charset val="134"/>
      </rPr>
      <t>三公</t>
    </r>
    <r>
      <rPr>
        <u/>
        <sz val="11"/>
        <color indexed="20"/>
        <rFont val="Calibri"/>
        <family val="2"/>
      </rPr>
      <t>”</t>
    </r>
    <r>
      <rPr>
        <u/>
        <sz val="11"/>
        <color indexed="20"/>
        <rFont val="宋体"/>
        <charset val="134"/>
      </rPr>
      <t>经费、会议费、培训费支出情况表</t>
    </r>
  </si>
  <si>
    <t>机关运行经费、经济分类</t>
  </si>
  <si>
    <t>（9）一般公共预算机关运行经费</t>
  </si>
  <si>
    <t>（10）政府性基金预算支出情况表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</si>
  <si>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</si>
  <si>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</si>
  <si>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</si>
  <si>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</si>
  <si>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</si>
  <si>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</si>
  <si>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</si>
  <si>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</si>
  <si>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</si>
  <si>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</si>
  <si>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</si>
  <si>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</si>
  <si>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</si>
  <si>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</si>
  <si>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</si>
  <si>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</si>
  <si>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</si>
  <si>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</si>
  <si>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</si>
  <si>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</si>
  <si>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</si>
  <si>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</si>
  <si>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</si>
  <si>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</si>
  <si>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</si>
  <si>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</si>
  <si>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</si>
  <si>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</si>
  <si>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</si>
  <si>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</si>
  <si>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</si>
  <si>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</si>
  <si>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</si>
  <si>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</si>
  <si>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</si>
  <si>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</si>
  <si>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</si>
  <si>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</si>
  <si>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</si>
  <si>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</si>
  <si>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</si>
  <si>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</si>
  <si>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</si>
  <si>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</si>
  <si>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本年收入合计</t>
  </si>
  <si>
    <t>本年支出合计</t>
  </si>
  <si>
    <t>十、上年结转</t>
  </si>
  <si>
    <t>结转下年</t>
  </si>
  <si>
    <t xml:space="preserve">  一般公共预算收入结转</t>
  </si>
  <si>
    <t xml:space="preserve">  政府性基金预算收入结转</t>
  </si>
  <si>
    <t xml:space="preserve">  国有资本经营收入结转</t>
  </si>
  <si>
    <t>  教育专户结转</t>
  </si>
  <si>
    <t>十一、上年结余</t>
  </si>
  <si>
    <t xml:space="preserve">  一般公共预算收入结余</t>
  </si>
  <si>
    <t xml:space="preserve">  政府性基金预算收入结余</t>
  </si>
  <si>
    <t xml:space="preserve">  国有资本经营收入结余</t>
  </si>
  <si>
    <t>收入总计</t>
  </si>
  <si>
    <t>支出总计</t>
  </si>
  <si>
    <t>部门收入总体情况表</t>
  </si>
  <si>
    <t>金额</t>
  </si>
  <si>
    <t xml:space="preserve">      经费拨款</t>
  </si>
  <si>
    <t xml:space="preserve">      专项收入</t>
  </si>
  <si>
    <t xml:space="preserve">      行政事业性收费收入</t>
  </si>
  <si>
    <t xml:space="preserve">      国有资源（资产）有偿使用收入</t>
  </si>
  <si>
    <t xml:space="preserve">          行政单位国有资产出租、出借收入</t>
  </si>
  <si>
    <t xml:space="preserve">      捐赠收入</t>
  </si>
  <si>
    <t xml:space="preserve">      政府住房基金收入</t>
  </si>
  <si>
    <t xml:space="preserve">      其他收入</t>
  </si>
  <si>
    <t xml:space="preserve">      一般公共预算收入结转</t>
  </si>
  <si>
    <t xml:space="preserve">      政府性基金预算收入结转</t>
  </si>
  <si>
    <t xml:space="preserve">      国有资本经营收入结转</t>
  </si>
  <si>
    <t>教育专户结转</t>
  </si>
  <si>
    <t xml:space="preserve">      一般公共预算收入结余</t>
  </si>
  <si>
    <t xml:space="preserve">      政府性基金预算收入结余</t>
  </si>
  <si>
    <t xml:space="preserve">      国有资本经营收入结余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</si>
  <si>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</si>
  <si>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</si>
  <si>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</si>
  <si>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</si>
  <si>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</si>
  <si>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</si>
  <si>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</si>
  <si>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</si>
  <si>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2120899其他国有土地出让金安排的支出</t>
  </si>
  <si>
    <t xml:space="preserve">2121302城市环境卫生 </t>
  </si>
  <si>
    <t>2121399其他城市基础设施配套费安排的支出</t>
  </si>
  <si>
    <t>2121401污水处理设施建设和运营</t>
  </si>
  <si>
    <t>2210201住房公积金</t>
  </si>
  <si>
    <r>
      <t>2120101</t>
    </r>
    <r>
      <rPr>
        <sz val="10"/>
        <rFont val="宋体"/>
        <charset val="134"/>
      </rPr>
      <t>行政运行</t>
    </r>
  </si>
  <si>
    <r>
      <t>2120103</t>
    </r>
    <r>
      <rPr>
        <sz val="10"/>
        <rFont val="宋体"/>
        <charset val="134"/>
      </rPr>
      <t>机关服务</t>
    </r>
  </si>
  <si>
    <t>2080505机关事业单位养老保险缴费支出</t>
  </si>
  <si>
    <t>2080705公益性岗位补贴</t>
  </si>
  <si>
    <t>2101101行政单位医疗</t>
  </si>
  <si>
    <t>2101102事业单位医疗</t>
  </si>
  <si>
    <t>合    计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</si>
  <si>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</si>
  <si>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</si>
  <si>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</si>
  <si>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</si>
  <si>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</si>
  <si>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</si>
  <si>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</si>
  <si>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（三）国有资本经营预算收入</t>
  </si>
  <si>
    <t>收  入  总  计</t>
  </si>
  <si>
    <t>支  出  总  计</t>
  </si>
  <si>
    <t>财政拨款支出表</t>
  </si>
  <si>
    <t>单位名称</t>
  </si>
  <si>
    <t>合计</t>
  </si>
  <si>
    <t>一般公共预算支出</t>
  </si>
  <si>
    <t>政府性基金预算支出</t>
  </si>
  <si>
    <t>国有资本经营预算支出</t>
  </si>
  <si>
    <t>一般公共预算支出情况表</t>
  </si>
  <si>
    <t>一般公共预算基本支出情况表</t>
  </si>
  <si>
    <t>部门经济分类科目</t>
  </si>
  <si>
    <t>一般公共预算基本支出</t>
  </si>
  <si>
    <t>人员经费</t>
  </si>
  <si>
    <t>公用经费</t>
  </si>
  <si>
    <t>工资福利支出</t>
  </si>
  <si>
    <t>　　基本工资</t>
  </si>
  <si>
    <t>　　津贴补贴</t>
  </si>
  <si>
    <t>　　奖金</t>
  </si>
  <si>
    <t>　　其他社会保障缴费</t>
  </si>
  <si>
    <t>　　绩效工资</t>
  </si>
  <si>
    <t>商品和服务支出</t>
  </si>
  <si>
    <t>　　办公费</t>
  </si>
  <si>
    <t>　　水费</t>
  </si>
  <si>
    <t>　　电费</t>
  </si>
  <si>
    <t>　　邮电费</t>
  </si>
  <si>
    <t>　　取暖费</t>
  </si>
  <si>
    <t>　　差旅费</t>
  </si>
  <si>
    <t>　　维修（护）费</t>
  </si>
  <si>
    <t>　　会议费</t>
  </si>
  <si>
    <t>　　培训费</t>
  </si>
  <si>
    <t>　　公务接待费</t>
  </si>
  <si>
    <t>　　工会经费</t>
  </si>
  <si>
    <t>　　福利费</t>
  </si>
  <si>
    <t>　　公务用车运行维护费</t>
  </si>
  <si>
    <t>　　其他交通费用</t>
  </si>
  <si>
    <t>　　其他商品和服务支出</t>
  </si>
  <si>
    <t>对个人和家庭的补助</t>
  </si>
  <si>
    <t>　　离休费</t>
  </si>
  <si>
    <t>　　退休费</t>
  </si>
  <si>
    <t>　　生活补助</t>
  </si>
  <si>
    <t>　　医疗费</t>
  </si>
  <si>
    <t>　　奖励金</t>
  </si>
  <si>
    <t>　　住房公积金</t>
  </si>
  <si>
    <t>　　采暖补贴</t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</si>
  <si>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</si>
  <si>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</si>
  <si>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</si>
  <si>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</si>
  <si>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</si>
  <si>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</si>
  <si>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</si>
  <si>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</si>
  <si>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</si>
  <si>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r>
      <rPr>
        <sz val="11"/>
        <color indexed="8"/>
        <rFont val="宋体"/>
        <charset val="134"/>
      </rPr>
      <t>说明：</t>
    </r>
    <r>
      <rPr>
        <sz val="11"/>
        <color indexed="8"/>
        <rFont val="Calibri"/>
        <family val="2"/>
      </rPr>
      <t xml:space="preserve"> 1</t>
    </r>
    <r>
      <rPr>
        <sz val="11"/>
        <color indexed="8"/>
        <rFont val="宋体"/>
        <charset val="134"/>
      </rPr>
      <t>、因公出国（境）费用：为加强经费管理，市财政局对出国经费实行单项审批、切块管理制度，未向我单位下达年初预算，因此因公出国（境）费用数据为零；</t>
    </r>
    <r>
      <rPr>
        <sz val="11"/>
        <color indexed="8"/>
        <rFont val="Calibri"/>
        <family val="2"/>
      </rPr>
      <t xml:space="preserve">              
 2</t>
    </r>
    <r>
      <rPr>
        <sz val="11"/>
        <color indexed="8"/>
        <rFont val="宋体"/>
        <charset val="134"/>
      </rPr>
      <t>、公务接待费：为加强经费管理，市财政局对公务接待费实行切块管理制度，未向我单位下达年初预算，因此公务接待费数据为零；</t>
    </r>
    <r>
      <rPr>
        <sz val="11"/>
        <color indexed="8"/>
        <rFont val="Calibri"/>
        <family val="2"/>
      </rPr>
      <t xml:space="preserve">              
 3</t>
    </r>
    <r>
      <rPr>
        <sz val="11"/>
        <color indexed="8"/>
        <rFont val="宋体"/>
        <charset val="134"/>
      </rPr>
      <t>、公务运车运行维护费及购置费：因我市于</t>
    </r>
    <r>
      <rPr>
        <sz val="11"/>
        <color indexed="8"/>
        <rFont val="Calibri"/>
        <family val="2"/>
      </rPr>
      <t>2016</t>
    </r>
    <r>
      <rPr>
        <sz val="11"/>
        <color indexed="8"/>
        <rFont val="宋体"/>
        <charset val="134"/>
      </rPr>
      <t>年</t>
    </r>
    <r>
      <rPr>
        <sz val="11"/>
        <color indexed="8"/>
        <rFont val="Calibri"/>
        <family val="2"/>
      </rPr>
      <t>1</t>
    </r>
    <r>
      <rPr>
        <sz val="11"/>
        <color indexed="8"/>
        <rFont val="宋体"/>
        <charset val="134"/>
      </rPr>
      <t>月起实行公务用车改革，车辆已交公务用车平台管理，单位不再发生公务用车费用，因此公务运车运行维护费及购置费数据为零。</t>
    </r>
    <r>
      <rPr>
        <sz val="11"/>
        <color indexed="8"/>
        <rFont val="Calibri"/>
        <family val="2"/>
      </rPr>
      <t xml:space="preserve">              
</t>
    </r>
  </si>
  <si>
    <t>一般公共预算机关运行经费</t>
  </si>
  <si>
    <t>序号</t>
  </si>
  <si>
    <t>办公费</t>
  </si>
  <si>
    <t>印刷费</t>
  </si>
  <si>
    <t>办公设备购置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</si>
  <si>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</si>
  <si>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</si>
  <si>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</si>
  <si>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</si>
  <si>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</si>
  <si>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</si>
  <si>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</si>
  <si>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</si>
  <si>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</si>
  <si>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</si>
  <si>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政府性基金支出预算表</t>
  </si>
  <si>
    <t>项        目</t>
  </si>
  <si>
    <t>市政所 ：城市基础设施管理及城市建设管理维护费</t>
  </si>
  <si>
    <t>环卫所：城市环境卫生</t>
  </si>
  <si>
    <t>园林局：城市绿化及管护费</t>
  </si>
  <si>
    <t>污水厂：污水处理厂运营</t>
  </si>
  <si>
    <t>住建局（一厂四站）：“一厂四站”运营费</t>
  </si>
</sst>
</file>

<file path=xl/styles.xml><?xml version="1.0" encoding="utf-8"?>
<styleSheet xmlns="http://schemas.openxmlformats.org/spreadsheetml/2006/main">
  <numFmts count="1">
    <numFmt numFmtId="180" formatCode="#,##0.00;[Red]#,##0.0"/>
  </numFmts>
  <fonts count="27"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宋体"/>
      <charset val="134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b/>
      <sz val="18"/>
      <color indexed="8"/>
      <name val="黑体"/>
      <family val="3"/>
      <charset val="134"/>
    </font>
    <font>
      <sz val="9"/>
      <color indexed="8"/>
      <name val="Calibri"/>
      <family val="2"/>
    </font>
    <font>
      <sz val="12"/>
      <color indexed="8"/>
      <name val="宋体"/>
      <charset val="134"/>
    </font>
    <font>
      <u/>
      <sz val="11"/>
      <color indexed="12"/>
      <name val="Calibri"/>
      <family val="2"/>
    </font>
    <font>
      <sz val="18"/>
      <color indexed="8"/>
      <name val="Calibri"/>
      <family val="2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黑体"/>
      <family val="3"/>
      <charset val="134"/>
    </font>
    <font>
      <sz val="12"/>
      <color indexed="8"/>
      <name val="楷体_GB2312"/>
      <family val="3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sz val="10"/>
      <name val="宋体"/>
      <charset val="134"/>
    </font>
    <font>
      <u/>
      <sz val="11"/>
      <color indexed="20"/>
      <name val="Calibri"/>
      <family val="2"/>
    </font>
    <font>
      <u/>
      <sz val="11"/>
      <color rgb="FF800080"/>
      <name val="宋体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2" fontId="6" fillId="0" borderId="1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6" fillId="0" borderId="1" xfId="0" applyFont="1" applyBorder="1" applyAlignment="1" applyProtection="1">
      <alignment horizontal="center" vertical="center"/>
    </xf>
    <xf numFmtId="40" fontId="5" fillId="2" borderId="1" xfId="0" applyNumberFormat="1" applyFont="1" applyFill="1" applyBorder="1" applyAlignment="1" applyProtection="1">
      <alignment horizontal="right" vertical="center"/>
    </xf>
    <xf numFmtId="40" fontId="5" fillId="2" borderId="1" xfId="0" applyNumberFormat="1" applyFont="1" applyFill="1" applyBorder="1" applyAlignment="1" applyProtection="1">
      <alignment horizontal="right" vertical="center" wrapText="1"/>
    </xf>
    <xf numFmtId="40" fontId="6" fillId="0" borderId="1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left" vertical="center"/>
    </xf>
    <xf numFmtId="40" fontId="9" fillId="2" borderId="1" xfId="0" applyNumberFormat="1" applyFont="1" applyFill="1" applyBorder="1" applyAlignment="1" applyProtection="1">
      <alignment horizontal="right" vertical="center" wrapText="1"/>
    </xf>
    <xf numFmtId="40" fontId="9" fillId="0" borderId="1" xfId="0" applyNumberFormat="1" applyFont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left" vertical="center"/>
    </xf>
    <xf numFmtId="40" fontId="4" fillId="0" borderId="1" xfId="0" applyNumberFormat="1" applyFont="1" applyBorder="1" applyAlignment="1" applyProtection="1">
      <alignment horizontal="right" vertical="center" wrapText="1"/>
    </xf>
    <xf numFmtId="49" fontId="6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vertical="center"/>
    </xf>
    <xf numFmtId="49" fontId="6" fillId="0" borderId="1" xfId="0" applyNumberFormat="1" applyFont="1" applyBorder="1" applyAlignment="1" applyProtection="1">
      <alignment vertical="center"/>
    </xf>
    <xf numFmtId="40" fontId="6" fillId="0" borderId="1" xfId="0" applyNumberFormat="1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vertical="center"/>
    </xf>
    <xf numFmtId="2" fontId="5" fillId="2" borderId="1" xfId="0" applyNumberFormat="1" applyFont="1" applyFill="1" applyBorder="1" applyAlignment="1" applyProtection="1">
      <alignment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2" fontId="5" fillId="0" borderId="1" xfId="0" applyNumberFormat="1" applyFont="1" applyBorder="1" applyAlignment="1" applyProtection="1">
      <alignment vertical="center" wrapText="1"/>
    </xf>
    <xf numFmtId="2" fontId="6" fillId="0" borderId="1" xfId="0" applyNumberFormat="1" applyFont="1" applyBorder="1" applyAlignment="1" applyProtection="1">
      <alignment vertical="center" wrapText="1"/>
    </xf>
    <xf numFmtId="40" fontId="9" fillId="2" borderId="1" xfId="0" applyNumberFormat="1" applyFont="1" applyFill="1" applyBorder="1" applyAlignment="1" applyProtection="1">
      <alignment horizontal="right" vertical="center"/>
    </xf>
    <xf numFmtId="40" fontId="9" fillId="0" borderId="1" xfId="0" applyNumberFormat="1" applyFont="1" applyBorder="1" applyAlignment="1" applyProtection="1">
      <alignment horizontal="right" vertical="center"/>
    </xf>
    <xf numFmtId="40" fontId="9" fillId="0" borderId="1" xfId="0" applyNumberFormat="1" applyFont="1" applyBorder="1" applyAlignment="1" applyProtection="1">
      <alignment vertical="center" wrapText="1"/>
    </xf>
    <xf numFmtId="40" fontId="4" fillId="0" borderId="1" xfId="0" applyNumberFormat="1" applyFont="1" applyBorder="1" applyAlignment="1" applyProtection="1">
      <alignment horizontal="right" vertical="center"/>
    </xf>
    <xf numFmtId="40" fontId="4" fillId="0" borderId="1" xfId="0" applyNumberFormat="1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180" fontId="4" fillId="0" borderId="1" xfId="0" applyNumberFormat="1" applyFont="1" applyFill="1" applyBorder="1" applyAlignment="1" applyProtection="1">
      <alignment horizontal="right" vertical="center"/>
    </xf>
    <xf numFmtId="180" fontId="4" fillId="0" borderId="1" xfId="0" applyNumberFormat="1" applyFont="1" applyBorder="1" applyAlignment="1" applyProtection="1">
      <alignment horizontal="right" vertical="center" wrapText="1"/>
    </xf>
    <xf numFmtId="180" fontId="4" fillId="0" borderId="1" xfId="0" applyNumberFormat="1" applyFont="1" applyBorder="1" applyAlignment="1" applyProtection="1">
      <alignment horizontal="right" vertical="center"/>
    </xf>
    <xf numFmtId="180" fontId="4" fillId="0" borderId="1" xfId="0" applyNumberFormat="1" applyFont="1" applyBorder="1" applyAlignment="1" applyProtection="1"/>
    <xf numFmtId="0" fontId="4" fillId="0" borderId="1" xfId="0" applyFont="1" applyBorder="1" applyAlignment="1" applyProtection="1">
      <alignment horizontal="right" vertical="center"/>
    </xf>
    <xf numFmtId="180" fontId="4" fillId="2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Border="1" applyAlignment="1" applyProtection="1"/>
    <xf numFmtId="4" fontId="9" fillId="2" borderId="1" xfId="0" applyNumberFormat="1" applyFont="1" applyFill="1" applyBorder="1" applyAlignment="1" applyProtection="1">
      <alignment horizontal="right" vertical="center" wrapText="1"/>
    </xf>
    <xf numFmtId="0" fontId="9" fillId="0" borderId="1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4" fontId="4" fillId="2" borderId="1" xfId="0" applyNumberFormat="1" applyFont="1" applyFill="1" applyBorder="1" applyAlignment="1" applyProtection="1">
      <alignment vertical="center"/>
    </xf>
    <xf numFmtId="4" fontId="4" fillId="0" borderId="1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4" fontId="4" fillId="0" borderId="1" xfId="0" applyNumberFormat="1" applyFont="1" applyBorder="1" applyAlignment="1" applyProtection="1">
      <alignment horizontal="right" vertical="center"/>
    </xf>
    <xf numFmtId="40" fontId="4" fillId="0" borderId="1" xfId="0" applyNumberFormat="1" applyFont="1" applyBorder="1" applyAlignment="1" applyProtection="1"/>
    <xf numFmtId="4" fontId="4" fillId="2" borderId="1" xfId="0" applyNumberFormat="1" applyFont="1" applyFill="1" applyBorder="1" applyAlignment="1" applyProtection="1">
      <alignment horizontal="right" vertical="center"/>
    </xf>
    <xf numFmtId="40" fontId="4" fillId="3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/>
    <xf numFmtId="180" fontId="4" fillId="0" borderId="1" xfId="0" applyNumberFormat="1" applyFont="1" applyBorder="1" applyAlignment="1" applyProtection="1">
      <alignment horizontal="right"/>
    </xf>
    <xf numFmtId="180" fontId="4" fillId="0" borderId="1" xfId="0" applyNumberFormat="1" applyFont="1" applyBorder="1" applyAlignment="1" applyProtection="1">
      <alignment horizontal="center" vertical="center"/>
    </xf>
    <xf numFmtId="180" fontId="1" fillId="0" borderId="0" xfId="0" applyNumberFormat="1" applyFont="1" applyBorder="1" applyAlignment="1" applyProtection="1"/>
    <xf numFmtId="0" fontId="15" fillId="0" borderId="0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vertical="center"/>
    </xf>
    <xf numFmtId="0" fontId="25" fillId="0" borderId="1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/>
    <xf numFmtId="0" fontId="19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tabSelected="1" workbookViewId="0">
      <selection activeCell="E28" sqref="E28"/>
    </sheetView>
  </sheetViews>
  <sheetFormatPr defaultColWidth="9.140625" defaultRowHeight="12.75" customHeight="1"/>
  <cols>
    <col min="1" max="9" width="17.140625" style="1" customWidth="1"/>
    <col min="10" max="10" width="9" style="1" customWidth="1"/>
  </cols>
  <sheetData>
    <row r="2" spans="1:9" s="1" customFormat="1" ht="14.25" customHeight="1">
      <c r="A2" s="74"/>
    </row>
    <row r="3" spans="1:9" s="1" customFormat="1" ht="18.75" customHeight="1">
      <c r="A3" s="75" t="s">
        <v>0</v>
      </c>
      <c r="B3" s="75"/>
      <c r="C3" s="75"/>
      <c r="D3" s="75"/>
      <c r="E3" s="75"/>
      <c r="F3" s="75"/>
      <c r="G3" s="75"/>
      <c r="H3" s="75"/>
      <c r="I3" s="75"/>
    </row>
    <row r="4" spans="1:9" s="1" customFormat="1" ht="16.5" customHeight="1">
      <c r="A4" s="75" t="s">
        <v>1</v>
      </c>
      <c r="B4" s="75"/>
      <c r="C4" s="75"/>
      <c r="D4" s="75"/>
      <c r="E4" s="75"/>
      <c r="F4" s="75"/>
      <c r="G4" s="75"/>
      <c r="H4" s="75"/>
      <c r="I4" s="75"/>
    </row>
    <row r="5" spans="1:9" s="1" customFormat="1" ht="14.25" customHeight="1">
      <c r="A5" s="75"/>
      <c r="B5" s="75"/>
      <c r="C5" s="75"/>
      <c r="D5" s="75"/>
      <c r="E5" s="75"/>
      <c r="F5" s="75"/>
      <c r="G5" s="75"/>
      <c r="H5" s="75"/>
      <c r="I5" s="75"/>
    </row>
    <row r="6" spans="1:9" s="1" customFormat="1" ht="14.25" customHeight="1">
      <c r="A6" s="75"/>
      <c r="B6" s="75"/>
      <c r="C6" s="75"/>
      <c r="D6" s="75"/>
      <c r="E6" s="75"/>
      <c r="F6" s="75"/>
      <c r="G6" s="75"/>
      <c r="H6" s="75"/>
      <c r="I6" s="75"/>
    </row>
    <row r="7" spans="1:9" s="1" customFormat="1" ht="14.25" customHeight="1">
      <c r="A7" s="75"/>
      <c r="B7" s="75"/>
      <c r="C7" s="75"/>
      <c r="D7" s="75"/>
      <c r="E7" s="75"/>
      <c r="F7" s="75"/>
      <c r="G7" s="75"/>
      <c r="H7" s="75"/>
      <c r="I7" s="75"/>
    </row>
    <row r="8" spans="1:9" s="1" customFormat="1" ht="14.25" customHeight="1">
      <c r="A8" s="75"/>
      <c r="B8" s="75"/>
      <c r="C8" s="75"/>
      <c r="D8" s="75"/>
      <c r="E8" s="75"/>
      <c r="F8" s="75"/>
      <c r="G8" s="75"/>
      <c r="H8" s="75"/>
      <c r="I8" s="75"/>
    </row>
    <row r="9" spans="1:9" s="1" customFormat="1" ht="33" customHeight="1">
      <c r="A9" s="78" t="s">
        <v>2</v>
      </c>
      <c r="B9" s="78"/>
      <c r="C9" s="78"/>
      <c r="D9" s="78"/>
      <c r="E9" s="78"/>
      <c r="F9" s="78"/>
      <c r="G9" s="78"/>
      <c r="H9" s="76"/>
      <c r="I9" s="76"/>
    </row>
    <row r="10" spans="1:9" s="1" customFormat="1" ht="14.25" customHeight="1">
      <c r="A10" s="75"/>
      <c r="B10" s="75"/>
      <c r="C10" s="75"/>
      <c r="D10" s="75"/>
      <c r="E10" s="75"/>
      <c r="F10" s="75"/>
      <c r="G10" s="75"/>
      <c r="H10" s="75"/>
      <c r="I10" s="75"/>
    </row>
    <row r="11" spans="1:9" s="1" customFormat="1" ht="14.25" customHeight="1">
      <c r="A11" s="75"/>
      <c r="B11" s="75"/>
      <c r="C11" s="75"/>
      <c r="D11" s="75"/>
      <c r="E11" s="75"/>
      <c r="F11" s="75"/>
      <c r="G11" s="75"/>
      <c r="H11" s="75"/>
      <c r="I11" s="75"/>
    </row>
    <row r="12" spans="1:9" s="1" customFormat="1" ht="14.25" customHeight="1">
      <c r="A12" s="75"/>
      <c r="B12" s="75"/>
      <c r="C12" s="75"/>
      <c r="D12" s="75"/>
      <c r="E12" s="75"/>
      <c r="F12" s="75"/>
      <c r="G12" s="75"/>
      <c r="H12" s="75"/>
      <c r="I12" s="75"/>
    </row>
    <row r="13" spans="1:9" s="1" customFormat="1" ht="14.25" customHeight="1">
      <c r="A13" s="75"/>
      <c r="B13" s="75"/>
      <c r="C13" s="75"/>
      <c r="D13" s="75"/>
      <c r="E13" s="75"/>
      <c r="F13" s="75"/>
      <c r="G13" s="75"/>
      <c r="H13" s="75"/>
      <c r="I13" s="75"/>
    </row>
    <row r="14" spans="1:9" s="1" customFormat="1" ht="14.25" customHeight="1">
      <c r="A14" s="75"/>
      <c r="B14" s="75"/>
      <c r="C14" s="75"/>
      <c r="D14" s="75"/>
      <c r="E14" s="75"/>
      <c r="F14" s="75"/>
      <c r="G14" s="75"/>
      <c r="H14" s="75"/>
      <c r="I14" s="75"/>
    </row>
    <row r="15" spans="1:9" s="1" customFormat="1" ht="14.25" customHeight="1">
      <c r="A15" s="75"/>
      <c r="B15" s="75"/>
      <c r="C15" s="75"/>
      <c r="D15" s="75"/>
      <c r="E15" s="75"/>
      <c r="F15" s="75"/>
      <c r="G15" s="75"/>
      <c r="H15" s="75"/>
      <c r="I15" s="75"/>
    </row>
    <row r="16" spans="1:9" s="1" customFormat="1" ht="14.25" customHeight="1">
      <c r="A16" s="75"/>
      <c r="B16" s="75"/>
      <c r="C16" s="75"/>
      <c r="D16" s="75"/>
      <c r="E16" s="75"/>
      <c r="F16" s="75"/>
      <c r="G16" s="75"/>
      <c r="H16" s="75"/>
      <c r="I16" s="75"/>
    </row>
    <row r="17" spans="1:9" s="1" customFormat="1" ht="14.25" customHeight="1">
      <c r="A17" s="75"/>
      <c r="B17" s="75"/>
      <c r="C17" s="75"/>
      <c r="D17" s="75"/>
      <c r="E17" s="75"/>
      <c r="F17" s="75"/>
      <c r="G17" s="75"/>
      <c r="H17" s="75"/>
      <c r="I17" s="75"/>
    </row>
    <row r="18" spans="1:9" s="1" customFormat="1" ht="14.25" customHeight="1">
      <c r="A18" s="75"/>
      <c r="B18" s="75"/>
      <c r="C18" s="75"/>
      <c r="D18" s="75"/>
      <c r="E18" s="75"/>
      <c r="F18" s="75"/>
      <c r="G18" s="75"/>
      <c r="H18" s="75"/>
      <c r="I18" s="75"/>
    </row>
    <row r="19" spans="1:9" s="1" customFormat="1" ht="14.25" customHeight="1">
      <c r="A19" s="79" t="s">
        <v>3</v>
      </c>
      <c r="B19" s="79"/>
      <c r="C19" s="79"/>
      <c r="D19" s="79"/>
      <c r="E19" s="79"/>
      <c r="F19" s="79"/>
      <c r="G19" s="79"/>
      <c r="H19" s="75"/>
      <c r="I19" s="75"/>
    </row>
    <row r="20" spans="1:9" s="1" customFormat="1" ht="14.25" customHeight="1">
      <c r="A20" s="75"/>
      <c r="B20" s="75"/>
      <c r="C20" s="75"/>
      <c r="D20" s="75"/>
      <c r="E20" s="75"/>
      <c r="F20" s="75"/>
      <c r="G20" s="75"/>
      <c r="H20" s="75"/>
      <c r="I20" s="75"/>
    </row>
    <row r="21" spans="1:9" s="1" customFormat="1" ht="14.25" customHeight="1">
      <c r="A21" s="75"/>
      <c r="B21" s="75"/>
      <c r="C21" s="75"/>
      <c r="D21" s="75"/>
      <c r="E21" s="75"/>
      <c r="F21" s="75"/>
      <c r="G21" s="75"/>
      <c r="I21" s="75"/>
    </row>
    <row r="22" spans="1:9" s="1" customFormat="1" ht="14.25" customHeight="1">
      <c r="A22" s="79" t="s">
        <v>4</v>
      </c>
      <c r="B22" s="79"/>
      <c r="D22" s="75" t="s">
        <v>5</v>
      </c>
      <c r="E22" s="75"/>
      <c r="F22" s="75" t="s">
        <v>6</v>
      </c>
      <c r="I22" s="75"/>
    </row>
    <row r="23" spans="1:9" s="1" customFormat="1" ht="15.75" customHeight="1">
      <c r="B23" s="77" t="s">
        <v>7</v>
      </c>
    </row>
  </sheetData>
  <mergeCells count="3">
    <mergeCell ref="A9:G9"/>
    <mergeCell ref="A19:G19"/>
    <mergeCell ref="A22:B22"/>
  </mergeCells>
  <phoneticPr fontId="26" type="noConversion"/>
  <printOptions horizontalCentered="1"/>
  <pageMargins left="0.98402777777777772" right="0.98402777777777772" top="0.98402777777777772" bottom="0.98402777777777772" header="0.51111111111111107" footer="0.51111111111111107"/>
  <pageSetup paperSize="9" orientation="landscape" horizontalDpi="300" verticalDpi="30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9"/>
  <sheetViews>
    <sheetView showGridLines="0" workbookViewId="0">
      <selection activeCell="C13" sqref="C13"/>
    </sheetView>
  </sheetViews>
  <sheetFormatPr defaultColWidth="9.140625" defaultRowHeight="12.75" customHeight="1"/>
  <cols>
    <col min="1" max="1" width="38.42578125" style="1" customWidth="1"/>
    <col min="2" max="2" width="15.7109375" style="1" customWidth="1"/>
    <col min="3" max="8" width="12.85546875" style="1" customWidth="1"/>
    <col min="9" max="10" width="9.140625" style="1" customWidth="1"/>
  </cols>
  <sheetData>
    <row r="1" spans="1:8" s="1" customFormat="1" ht="24.75" customHeight="1">
      <c r="A1" s="8" t="s">
        <v>27</v>
      </c>
    </row>
    <row r="2" spans="1:8" s="1" customFormat="1" ht="24.75" customHeight="1">
      <c r="A2" s="86" t="s">
        <v>174</v>
      </c>
      <c r="B2" s="86"/>
      <c r="C2" s="86"/>
      <c r="D2" s="86"/>
      <c r="E2" s="86"/>
      <c r="F2" s="86"/>
      <c r="G2" s="86"/>
      <c r="H2" s="86"/>
    </row>
    <row r="3" spans="1:8" s="1" customFormat="1" ht="24.75" customHeight="1">
      <c r="H3" s="3" t="s">
        <v>29</v>
      </c>
    </row>
    <row r="4" spans="1:8" s="1" customFormat="1" ht="23.25" customHeight="1">
      <c r="A4" s="81" t="s">
        <v>133</v>
      </c>
      <c r="B4" s="88" t="s">
        <v>175</v>
      </c>
      <c r="C4" s="88" t="s">
        <v>176</v>
      </c>
      <c r="D4" s="81" t="s">
        <v>177</v>
      </c>
      <c r="E4" s="81" t="s">
        <v>178</v>
      </c>
      <c r="F4" s="87"/>
      <c r="G4" s="81" t="s">
        <v>179</v>
      </c>
      <c r="H4" s="81" t="s">
        <v>180</v>
      </c>
    </row>
    <row r="5" spans="1:8" s="1" customFormat="1" ht="25.5" customHeight="1">
      <c r="A5" s="87"/>
      <c r="B5" s="89"/>
      <c r="C5" s="88"/>
      <c r="D5" s="87"/>
      <c r="E5" s="16" t="s">
        <v>181</v>
      </c>
      <c r="F5" s="16" t="s">
        <v>182</v>
      </c>
      <c r="G5" s="81"/>
      <c r="H5" s="81"/>
    </row>
    <row r="6" spans="1:8" s="1" customFormat="1" ht="25.5" customHeight="1">
      <c r="A6" s="16" t="s">
        <v>109</v>
      </c>
      <c r="B6" s="17">
        <v>1</v>
      </c>
      <c r="C6" s="17">
        <v>2</v>
      </c>
      <c r="D6" s="16">
        <v>3</v>
      </c>
      <c r="E6" s="16">
        <v>4</v>
      </c>
      <c r="F6" s="16">
        <v>5</v>
      </c>
      <c r="G6" s="16">
        <v>6</v>
      </c>
      <c r="H6" s="16">
        <v>7</v>
      </c>
    </row>
    <row r="7" spans="1:8" s="1" customFormat="1" ht="25.5" customHeight="1">
      <c r="A7" s="19" t="s">
        <v>134</v>
      </c>
      <c r="B7" s="20">
        <f t="shared" ref="B7:H7" si="0">SUM(B8:B21)</f>
        <v>0</v>
      </c>
      <c r="C7" s="20">
        <f t="shared" si="0"/>
        <v>0</v>
      </c>
      <c r="D7" s="20">
        <f t="shared" si="0"/>
        <v>0</v>
      </c>
      <c r="E7" s="20">
        <f t="shared" si="0"/>
        <v>0</v>
      </c>
      <c r="F7" s="20">
        <f t="shared" si="0"/>
        <v>0</v>
      </c>
      <c r="G7" s="20">
        <f t="shared" si="0"/>
        <v>0</v>
      </c>
      <c r="H7" s="20">
        <f t="shared" si="0"/>
        <v>0</v>
      </c>
    </row>
    <row r="8" spans="1:8" s="1" customFormat="1" ht="25.5" customHeight="1">
      <c r="A8" s="19"/>
      <c r="B8" s="20">
        <f t="shared" ref="B8:B21" si="1">C8+D8+E8+F8+G8+H8</f>
        <v>0</v>
      </c>
      <c r="C8" s="21"/>
      <c r="D8" s="21"/>
      <c r="E8" s="21"/>
      <c r="F8" s="21"/>
      <c r="G8" s="21"/>
      <c r="H8" s="21"/>
    </row>
    <row r="9" spans="1:8" s="1" customFormat="1" ht="25.5" customHeight="1">
      <c r="A9" s="22"/>
      <c r="B9" s="20">
        <f t="shared" si="1"/>
        <v>0</v>
      </c>
      <c r="C9" s="23"/>
      <c r="D9" s="23"/>
      <c r="E9" s="23"/>
      <c r="F9" s="23"/>
      <c r="G9" s="23"/>
      <c r="H9" s="23"/>
    </row>
    <row r="10" spans="1:8" s="1" customFormat="1" ht="25.5" customHeight="1">
      <c r="A10" s="22"/>
      <c r="B10" s="20">
        <f t="shared" si="1"/>
        <v>0</v>
      </c>
      <c r="C10" s="23"/>
      <c r="D10" s="23"/>
      <c r="E10" s="23"/>
      <c r="F10" s="23"/>
      <c r="G10" s="23"/>
      <c r="H10" s="23"/>
    </row>
    <row r="11" spans="1:8" s="1" customFormat="1" ht="25.5" customHeight="1">
      <c r="A11" s="22"/>
      <c r="B11" s="20">
        <f t="shared" si="1"/>
        <v>0</v>
      </c>
      <c r="C11" s="23"/>
      <c r="D11" s="23"/>
      <c r="E11" s="23"/>
      <c r="F11" s="23"/>
      <c r="G11" s="23"/>
      <c r="H11" s="23"/>
    </row>
    <row r="12" spans="1:8" s="1" customFormat="1" ht="25.5" customHeight="1">
      <c r="A12" s="22"/>
      <c r="B12" s="20">
        <f t="shared" si="1"/>
        <v>0</v>
      </c>
      <c r="C12" s="23"/>
      <c r="D12" s="23"/>
      <c r="E12" s="23"/>
      <c r="F12" s="23"/>
      <c r="G12" s="23"/>
      <c r="H12" s="23"/>
    </row>
    <row r="13" spans="1:8" s="1" customFormat="1" ht="25.5" customHeight="1">
      <c r="A13" s="22"/>
      <c r="B13" s="20">
        <f t="shared" si="1"/>
        <v>0</v>
      </c>
      <c r="C13" s="23"/>
      <c r="D13" s="23"/>
      <c r="E13" s="23"/>
      <c r="F13" s="23"/>
      <c r="G13" s="23"/>
      <c r="H13" s="23"/>
    </row>
    <row r="14" spans="1:8" s="1" customFormat="1" ht="25.5" customHeight="1">
      <c r="A14" s="22"/>
      <c r="B14" s="20">
        <f t="shared" si="1"/>
        <v>0</v>
      </c>
      <c r="C14" s="23"/>
      <c r="D14" s="23"/>
      <c r="E14" s="23"/>
      <c r="F14" s="23"/>
      <c r="G14" s="23"/>
      <c r="H14" s="23"/>
    </row>
    <row r="15" spans="1:8" s="1" customFormat="1" ht="25.5" customHeight="1">
      <c r="A15" s="22"/>
      <c r="B15" s="20">
        <f t="shared" si="1"/>
        <v>0</v>
      </c>
      <c r="C15" s="23"/>
      <c r="D15" s="23"/>
      <c r="E15" s="23"/>
      <c r="F15" s="23"/>
      <c r="G15" s="23"/>
      <c r="H15" s="23"/>
    </row>
    <row r="16" spans="1:8" s="1" customFormat="1" ht="25.5" customHeight="1">
      <c r="A16" s="22"/>
      <c r="B16" s="20">
        <f t="shared" si="1"/>
        <v>0</v>
      </c>
      <c r="C16" s="23"/>
      <c r="D16" s="23"/>
      <c r="E16" s="23"/>
      <c r="F16" s="23"/>
      <c r="G16" s="23"/>
      <c r="H16" s="23"/>
    </row>
    <row r="17" spans="1:8" s="1" customFormat="1" ht="25.5" customHeight="1">
      <c r="A17" s="22"/>
      <c r="B17" s="20">
        <f t="shared" si="1"/>
        <v>0</v>
      </c>
      <c r="C17" s="23"/>
      <c r="D17" s="23"/>
      <c r="E17" s="23"/>
      <c r="F17" s="23"/>
      <c r="G17" s="23"/>
      <c r="H17" s="23"/>
    </row>
    <row r="18" spans="1:8" s="1" customFormat="1" ht="25.5" customHeight="1">
      <c r="A18" s="22"/>
      <c r="B18" s="20">
        <f t="shared" si="1"/>
        <v>0</v>
      </c>
      <c r="C18" s="23"/>
      <c r="D18" s="23"/>
      <c r="E18" s="23"/>
      <c r="F18" s="23"/>
      <c r="G18" s="23"/>
      <c r="H18" s="23"/>
    </row>
    <row r="19" spans="1:8" s="1" customFormat="1" ht="25.5" customHeight="1">
      <c r="A19" s="22"/>
      <c r="B19" s="20">
        <f t="shared" si="1"/>
        <v>0</v>
      </c>
      <c r="C19" s="23"/>
      <c r="D19" s="23"/>
      <c r="E19" s="23"/>
      <c r="F19" s="23"/>
      <c r="G19" s="23"/>
      <c r="H19" s="23"/>
    </row>
    <row r="20" spans="1:8" s="1" customFormat="1" ht="25.5" customHeight="1">
      <c r="A20" s="22"/>
      <c r="B20" s="20">
        <f t="shared" si="1"/>
        <v>0</v>
      </c>
      <c r="C20" s="23"/>
      <c r="D20" s="23"/>
      <c r="E20" s="23"/>
      <c r="F20" s="23"/>
      <c r="G20" s="23"/>
      <c r="H20" s="23"/>
    </row>
    <row r="21" spans="1:8" s="1" customFormat="1" ht="25.5" customHeight="1">
      <c r="A21" s="22"/>
      <c r="B21" s="20">
        <f t="shared" si="1"/>
        <v>0</v>
      </c>
      <c r="C21" s="23"/>
      <c r="D21" s="23"/>
      <c r="E21" s="23"/>
      <c r="F21" s="23"/>
      <c r="G21" s="23"/>
      <c r="H21" s="23"/>
    </row>
    <row r="23" spans="1:8" s="15" customFormat="1" ht="12.75" customHeight="1">
      <c r="A23" s="90" t="s">
        <v>183</v>
      </c>
      <c r="B23" s="90"/>
      <c r="C23" s="90"/>
      <c r="D23" s="90"/>
      <c r="E23" s="90"/>
      <c r="F23" s="90"/>
      <c r="G23" s="90"/>
      <c r="H23" s="90"/>
    </row>
    <row r="24" spans="1:8" s="15" customFormat="1" ht="12.75" customHeight="1">
      <c r="A24" s="90"/>
      <c r="B24" s="90"/>
      <c r="C24" s="90"/>
      <c r="D24" s="90"/>
      <c r="E24" s="90"/>
      <c r="F24" s="90"/>
      <c r="G24" s="90"/>
      <c r="H24" s="90"/>
    </row>
    <row r="25" spans="1:8" s="15" customFormat="1" ht="12.75" customHeight="1">
      <c r="A25" s="90"/>
      <c r="B25" s="90"/>
      <c r="C25" s="90"/>
      <c r="D25" s="90"/>
      <c r="E25" s="90"/>
      <c r="F25" s="90"/>
      <c r="G25" s="90"/>
      <c r="H25" s="90"/>
    </row>
    <row r="26" spans="1:8" s="15" customFormat="1" ht="12.75" customHeight="1">
      <c r="A26" s="90"/>
      <c r="B26" s="90"/>
      <c r="C26" s="90"/>
      <c r="D26" s="90"/>
      <c r="E26" s="90"/>
      <c r="F26" s="90"/>
      <c r="G26" s="90"/>
      <c r="H26" s="90"/>
    </row>
    <row r="27" spans="1:8" s="15" customFormat="1" ht="12.75" customHeight="1">
      <c r="A27" s="90"/>
      <c r="B27" s="90"/>
      <c r="C27" s="90"/>
      <c r="D27" s="90"/>
      <c r="E27" s="90"/>
      <c r="F27" s="90"/>
      <c r="G27" s="90"/>
      <c r="H27" s="90"/>
    </row>
    <row r="28" spans="1:8" s="15" customFormat="1" ht="12.75" customHeight="1">
      <c r="A28" s="90"/>
      <c r="B28" s="90"/>
      <c r="C28" s="90"/>
      <c r="D28" s="90"/>
      <c r="E28" s="90"/>
      <c r="F28" s="90"/>
      <c r="G28" s="90"/>
      <c r="H28" s="90"/>
    </row>
    <row r="29" spans="1:8" ht="12.75" customHeight="1">
      <c r="A29" s="90"/>
      <c r="B29" s="90"/>
      <c r="C29" s="90"/>
      <c r="D29" s="90"/>
      <c r="E29" s="90"/>
      <c r="F29" s="90"/>
      <c r="G29" s="90"/>
      <c r="H29" s="90"/>
    </row>
  </sheetData>
  <mergeCells count="9">
    <mergeCell ref="A23:H29"/>
    <mergeCell ref="A2:H2"/>
    <mergeCell ref="E4:F4"/>
    <mergeCell ref="A4:A5"/>
    <mergeCell ref="B4:B5"/>
    <mergeCell ref="C4:C5"/>
    <mergeCell ref="D4:D5"/>
    <mergeCell ref="G4:G5"/>
    <mergeCell ref="H4:H5"/>
  </mergeCells>
  <phoneticPr fontId="26" type="noConversion"/>
  <hyperlinks>
    <hyperlink ref="A1" location="目录!A1" display="返回"/>
  </hyperlinks>
  <printOptions horizontalCentered="1"/>
  <pageMargins left="0.78680555555555554" right="0.78680555555555554" top="0.39305555555555555" bottom="0.19652777777777777" header="0.51111111111111107" footer="0.51111111111111107"/>
  <pageSetup paperSize="9" orientation="landscape" horizontalDpi="300" verticalDpi="300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0"/>
  <sheetViews>
    <sheetView showGridLines="0" workbookViewId="0">
      <selection activeCell="B18" sqref="B18"/>
    </sheetView>
  </sheetViews>
  <sheetFormatPr defaultColWidth="9.140625" defaultRowHeight="12.75" customHeight="1"/>
  <cols>
    <col min="1" max="1" width="18" style="1" customWidth="1"/>
    <col min="2" max="2" width="38.140625" style="1" customWidth="1"/>
    <col min="3" max="5" width="19.7109375" style="1" customWidth="1"/>
    <col min="6" max="7" width="6.85546875" style="1" customWidth="1"/>
  </cols>
  <sheetData>
    <row r="1" spans="1:6" s="1" customFormat="1" ht="24.75" customHeight="1">
      <c r="A1" s="8" t="s">
        <v>27</v>
      </c>
      <c r="B1" s="9"/>
    </row>
    <row r="2" spans="1:6" s="1" customFormat="1" ht="24.75" customHeight="1">
      <c r="A2" s="80" t="s">
        <v>184</v>
      </c>
      <c r="B2" s="80"/>
      <c r="C2" s="80"/>
      <c r="D2" s="80"/>
      <c r="E2" s="80"/>
    </row>
    <row r="3" spans="1:6" s="1" customFormat="1" ht="24.75" customHeight="1">
      <c r="E3" s="3" t="s">
        <v>29</v>
      </c>
    </row>
    <row r="4" spans="1:6" s="1" customFormat="1" ht="24.75" customHeight="1">
      <c r="A4" s="10" t="s">
        <v>185</v>
      </c>
      <c r="B4" s="10" t="s">
        <v>32</v>
      </c>
      <c r="C4" s="10" t="s">
        <v>134</v>
      </c>
      <c r="D4" s="10" t="s">
        <v>106</v>
      </c>
      <c r="E4" s="10" t="s">
        <v>107</v>
      </c>
    </row>
    <row r="5" spans="1:6" s="1" customFormat="1" ht="24.75" customHeight="1">
      <c r="A5" s="10" t="s">
        <v>109</v>
      </c>
      <c r="B5" s="10" t="s">
        <v>109</v>
      </c>
      <c r="C5" s="10">
        <v>1</v>
      </c>
      <c r="D5" s="10">
        <v>2</v>
      </c>
      <c r="E5" s="10">
        <v>3</v>
      </c>
    </row>
    <row r="6" spans="1:6" s="1" customFormat="1" ht="24.75" customHeight="1">
      <c r="A6" s="4"/>
      <c r="B6" s="4" t="s">
        <v>121</v>
      </c>
      <c r="C6" s="11">
        <f>D6+E6</f>
        <v>34.65</v>
      </c>
      <c r="D6" s="12">
        <f>SUM(D7:D20)</f>
        <v>34.65</v>
      </c>
      <c r="E6" s="12">
        <f>SUM(E7:E20)</f>
        <v>0</v>
      </c>
    </row>
    <row r="7" spans="1:6" s="1" customFormat="1" ht="24.75" customHeight="1">
      <c r="A7" s="10">
        <f t="shared" ref="A7:A20" si="0">ROW()-6</f>
        <v>1</v>
      </c>
      <c r="B7" s="10" t="s">
        <v>186</v>
      </c>
      <c r="C7" s="11">
        <f>D7+E7</f>
        <v>17.149999999999999</v>
      </c>
      <c r="D7" s="13">
        <v>17.149999999999999</v>
      </c>
      <c r="E7" s="13"/>
    </row>
    <row r="8" spans="1:6" s="1" customFormat="1" ht="24.75" customHeight="1">
      <c r="A8" s="10">
        <f t="shared" si="0"/>
        <v>2</v>
      </c>
      <c r="B8" s="10" t="s">
        <v>187</v>
      </c>
      <c r="C8" s="11">
        <f t="shared" ref="C8:C20" si="1">D8+E8</f>
        <v>0</v>
      </c>
      <c r="D8" s="13"/>
      <c r="E8" s="13"/>
    </row>
    <row r="9" spans="1:6" s="1" customFormat="1" ht="24.75" customHeight="1">
      <c r="A9" s="10">
        <f t="shared" si="0"/>
        <v>3</v>
      </c>
      <c r="B9" s="10" t="s">
        <v>188</v>
      </c>
      <c r="C9" s="11">
        <f t="shared" si="1"/>
        <v>0</v>
      </c>
      <c r="D9" s="13"/>
      <c r="E9" s="13"/>
    </row>
    <row r="10" spans="1:6" s="1" customFormat="1" ht="24.75" customHeight="1">
      <c r="A10" s="10">
        <f t="shared" si="0"/>
        <v>4</v>
      </c>
      <c r="B10" s="10" t="s">
        <v>189</v>
      </c>
      <c r="C10" s="11">
        <f t="shared" si="1"/>
        <v>1</v>
      </c>
      <c r="D10" s="13">
        <v>1</v>
      </c>
      <c r="E10" s="13"/>
    </row>
    <row r="11" spans="1:6" s="1" customFormat="1" ht="24.75" customHeight="1">
      <c r="A11" s="10">
        <f t="shared" si="0"/>
        <v>5</v>
      </c>
      <c r="B11" s="10" t="s">
        <v>190</v>
      </c>
      <c r="C11" s="11">
        <f t="shared" si="1"/>
        <v>4</v>
      </c>
      <c r="D11" s="13">
        <v>4</v>
      </c>
      <c r="E11" s="13"/>
      <c r="F11" s="14"/>
    </row>
    <row r="12" spans="1:6" s="1" customFormat="1" ht="24.75" customHeight="1">
      <c r="A12" s="10">
        <f t="shared" si="0"/>
        <v>6</v>
      </c>
      <c r="B12" s="10" t="s">
        <v>191</v>
      </c>
      <c r="C12" s="11">
        <f t="shared" si="1"/>
        <v>1.5</v>
      </c>
      <c r="D12" s="13">
        <v>1.5</v>
      </c>
      <c r="E12" s="13"/>
      <c r="F12" s="14"/>
    </row>
    <row r="13" spans="1:6" s="1" customFormat="1" ht="24.75" customHeight="1">
      <c r="A13" s="10">
        <f t="shared" si="0"/>
        <v>7</v>
      </c>
      <c r="B13" s="10" t="s">
        <v>192</v>
      </c>
      <c r="C13" s="11">
        <f t="shared" si="1"/>
        <v>0</v>
      </c>
      <c r="D13" s="13"/>
      <c r="E13" s="13"/>
      <c r="F13" s="14"/>
    </row>
    <row r="14" spans="1:6" s="1" customFormat="1" ht="24.75" customHeight="1">
      <c r="A14" s="10">
        <f t="shared" si="0"/>
        <v>8</v>
      </c>
      <c r="B14" s="10" t="s">
        <v>193</v>
      </c>
      <c r="C14" s="11">
        <f t="shared" si="1"/>
        <v>0</v>
      </c>
      <c r="D14" s="13"/>
      <c r="E14" s="13"/>
      <c r="F14" s="14"/>
    </row>
    <row r="15" spans="1:6" s="1" customFormat="1" ht="24.75" customHeight="1">
      <c r="A15" s="10">
        <f t="shared" si="0"/>
        <v>9</v>
      </c>
      <c r="B15" s="10" t="s">
        <v>194</v>
      </c>
      <c r="C15" s="11">
        <f t="shared" si="1"/>
        <v>8</v>
      </c>
      <c r="D15" s="13">
        <v>8</v>
      </c>
      <c r="E15" s="13"/>
      <c r="F15" s="14"/>
    </row>
    <row r="16" spans="1:6" s="1" customFormat="1" ht="24.75" customHeight="1">
      <c r="A16" s="10">
        <f t="shared" si="0"/>
        <v>10</v>
      </c>
      <c r="B16" s="10" t="s">
        <v>195</v>
      </c>
      <c r="C16" s="11">
        <f t="shared" si="1"/>
        <v>3</v>
      </c>
      <c r="D16" s="13">
        <v>3</v>
      </c>
      <c r="E16" s="13"/>
      <c r="F16" s="14"/>
    </row>
    <row r="17" spans="1:6" s="1" customFormat="1" ht="24.75" customHeight="1">
      <c r="A17" s="10">
        <f t="shared" si="0"/>
        <v>11</v>
      </c>
      <c r="B17" s="10" t="s">
        <v>179</v>
      </c>
      <c r="C17" s="11">
        <f t="shared" si="1"/>
        <v>0</v>
      </c>
      <c r="D17" s="13"/>
      <c r="E17" s="13"/>
      <c r="F17" s="14"/>
    </row>
    <row r="18" spans="1:6" s="1" customFormat="1" ht="24.75" customHeight="1">
      <c r="A18" s="10">
        <f t="shared" si="0"/>
        <v>12</v>
      </c>
      <c r="B18" s="10" t="s">
        <v>196</v>
      </c>
      <c r="C18" s="11">
        <f t="shared" si="1"/>
        <v>0</v>
      </c>
      <c r="D18" s="13"/>
      <c r="E18" s="13"/>
      <c r="F18" s="14"/>
    </row>
    <row r="19" spans="1:6" s="1" customFormat="1" ht="24.75" customHeight="1">
      <c r="A19" s="10">
        <f t="shared" si="0"/>
        <v>13</v>
      </c>
      <c r="B19" s="10" t="s">
        <v>197</v>
      </c>
      <c r="C19" s="11">
        <f t="shared" si="1"/>
        <v>0</v>
      </c>
      <c r="D19" s="13"/>
      <c r="E19" s="13"/>
    </row>
    <row r="20" spans="1:6" s="1" customFormat="1" ht="24.75" customHeight="1">
      <c r="A20" s="10">
        <f t="shared" si="0"/>
        <v>14</v>
      </c>
      <c r="B20" s="10" t="s">
        <v>198</v>
      </c>
      <c r="C20" s="11">
        <f t="shared" si="1"/>
        <v>0</v>
      </c>
      <c r="D20" s="13"/>
      <c r="E20" s="13"/>
    </row>
  </sheetData>
  <mergeCells count="1">
    <mergeCell ref="A2:E2"/>
  </mergeCells>
  <phoneticPr fontId="26" type="noConversion"/>
  <hyperlinks>
    <hyperlink ref="A1" location="目录!A1" display="返回"/>
  </hyperlinks>
  <printOptions horizontalCentered="1"/>
  <pageMargins left="0.78680555555555554" right="0.78680555555555554" top="0.78680555555555554" bottom="0.39305555555555555" header="0.51111111111111107" footer="0.51111111111111107"/>
  <pageSetup paperSize="9" orientation="landscape" horizontalDpi="300" verticalDpi="300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10"/>
  <sheetViews>
    <sheetView showGridLines="0" workbookViewId="0">
      <selection activeCell="A10" sqref="A10"/>
    </sheetView>
  </sheetViews>
  <sheetFormatPr defaultColWidth="9.140625" defaultRowHeight="12.75" customHeight="1"/>
  <cols>
    <col min="1" max="1" width="75.42578125" style="1" customWidth="1"/>
    <col min="2" max="2" width="21.42578125" style="1" customWidth="1"/>
    <col min="3" max="3" width="2.85546875" style="1" customWidth="1"/>
    <col min="4" max="15" width="9.140625" style="1" customWidth="1"/>
  </cols>
  <sheetData>
    <row r="1" spans="1:14" s="1" customFormat="1" ht="15">
      <c r="A1" s="2" t="s">
        <v>27</v>
      </c>
    </row>
    <row r="2" spans="1:14" s="1" customFormat="1" ht="32.25" customHeight="1">
      <c r="A2" s="86" t="s">
        <v>199</v>
      </c>
      <c r="B2" s="86"/>
    </row>
    <row r="3" spans="1:14" s="1" customFormat="1" ht="15" customHeight="1">
      <c r="B3" s="3" t="s">
        <v>29</v>
      </c>
    </row>
    <row r="4" spans="1:14" s="1" customFormat="1" ht="33.75" customHeight="1">
      <c r="A4" s="91" t="s">
        <v>200</v>
      </c>
      <c r="B4" s="93" t="s">
        <v>33</v>
      </c>
    </row>
    <row r="5" spans="1:14" s="1" customFormat="1" ht="15" hidden="1" customHeight="1">
      <c r="A5" s="92"/>
      <c r="B5" s="94"/>
    </row>
    <row r="6" spans="1:14" s="1" customFormat="1" ht="30" customHeight="1">
      <c r="A6" s="5" t="s">
        <v>201</v>
      </c>
      <c r="B6" s="6">
        <v>1220</v>
      </c>
      <c r="N6" s="7"/>
    </row>
    <row r="7" spans="1:14" s="1" customFormat="1" ht="30" customHeight="1">
      <c r="A7" s="5" t="s">
        <v>202</v>
      </c>
      <c r="B7" s="6">
        <v>700</v>
      </c>
    </row>
    <row r="8" spans="1:14" s="1" customFormat="1" ht="30" customHeight="1">
      <c r="A8" s="5" t="s">
        <v>203</v>
      </c>
      <c r="B8" s="6">
        <v>410</v>
      </c>
    </row>
    <row r="9" spans="1:14" ht="30" customHeight="1">
      <c r="A9" s="5" t="s">
        <v>204</v>
      </c>
      <c r="B9" s="6">
        <v>480</v>
      </c>
    </row>
    <row r="10" spans="1:14" ht="30" customHeight="1">
      <c r="A10" s="5" t="s">
        <v>205</v>
      </c>
      <c r="B10" s="6">
        <v>150</v>
      </c>
    </row>
  </sheetData>
  <mergeCells count="3">
    <mergeCell ref="A2:B2"/>
    <mergeCell ref="A4:A5"/>
    <mergeCell ref="B4:B5"/>
  </mergeCells>
  <phoneticPr fontId="26" type="noConversion"/>
  <hyperlinks>
    <hyperlink ref="A1" location="目录!A1" display="返回"/>
  </hyperlinks>
  <printOptions horizontalCentered="1"/>
  <pageMargins left="0" right="0" top="0.98402777777777772" bottom="0.78680555555555554" header="0.51111111111111107" footer="0.51111111111111107"/>
  <pageSetup paperSize="9" orientation="landscape" horizontalDpi="300" verticalDpi="30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workbookViewId="0">
      <selection activeCell="B23" sqref="B23"/>
    </sheetView>
  </sheetViews>
  <sheetFormatPr defaultColWidth="9.140625" defaultRowHeight="12.75" customHeight="1"/>
  <cols>
    <col min="1" max="1" width="9.140625" style="1" customWidth="1"/>
    <col min="2" max="2" width="65.28515625" style="1" customWidth="1"/>
    <col min="3" max="3" width="45.7109375" style="1" customWidth="1"/>
    <col min="4" max="4" width="9.140625" style="1" customWidth="1"/>
  </cols>
  <sheetData>
    <row r="1" spans="2:3" s="1" customFormat="1" ht="24.75" customHeight="1"/>
    <row r="2" spans="2:3" s="1" customFormat="1" ht="24.75" customHeight="1">
      <c r="B2" s="80" t="s">
        <v>8</v>
      </c>
      <c r="C2" s="80"/>
    </row>
    <row r="3" spans="2:3" s="1" customFormat="1" ht="24.75" customHeight="1">
      <c r="B3" s="65"/>
    </row>
    <row r="4" spans="2:3" s="1" customFormat="1" ht="24.75" customHeight="1">
      <c r="B4" s="66" t="s">
        <v>9</v>
      </c>
      <c r="C4" s="67" t="s">
        <v>10</v>
      </c>
    </row>
    <row r="5" spans="2:3" s="1" customFormat="1" ht="24.75" customHeight="1">
      <c r="B5" s="68" t="s">
        <v>11</v>
      </c>
      <c r="C5" s="69"/>
    </row>
    <row r="6" spans="2:3" s="1" customFormat="1" ht="24.75" customHeight="1">
      <c r="B6" s="68" t="s">
        <v>12</v>
      </c>
      <c r="C6" s="69" t="s">
        <v>13</v>
      </c>
    </row>
    <row r="7" spans="2:3" s="1" customFormat="1" ht="24.75" customHeight="1">
      <c r="B7" s="68" t="s">
        <v>14</v>
      </c>
      <c r="C7" s="69" t="s">
        <v>15</v>
      </c>
    </row>
    <row r="8" spans="2:3" s="1" customFormat="1" ht="24.75" customHeight="1">
      <c r="B8" s="68" t="s">
        <v>16</v>
      </c>
      <c r="C8" s="69"/>
    </row>
    <row r="9" spans="2:3" s="1" customFormat="1" ht="24.75" customHeight="1">
      <c r="B9" s="68" t="s">
        <v>17</v>
      </c>
      <c r="C9" s="69" t="s">
        <v>18</v>
      </c>
    </row>
    <row r="10" spans="2:3" s="1" customFormat="1" ht="24.75" customHeight="1">
      <c r="B10" s="68" t="s">
        <v>19</v>
      </c>
      <c r="C10" s="69" t="s">
        <v>20</v>
      </c>
    </row>
    <row r="11" spans="2:3" s="1" customFormat="1" ht="24.75" customHeight="1">
      <c r="B11" s="70" t="s">
        <v>21</v>
      </c>
      <c r="C11" s="69" t="s">
        <v>22</v>
      </c>
    </row>
    <row r="12" spans="2:3" s="1" customFormat="1" ht="24.75" customHeight="1">
      <c r="B12" s="71" t="s">
        <v>23</v>
      </c>
      <c r="C12" s="69" t="s">
        <v>24</v>
      </c>
    </row>
    <row r="13" spans="2:3" s="1" customFormat="1" ht="24.75" customHeight="1">
      <c r="B13" s="72" t="s">
        <v>25</v>
      </c>
      <c r="C13" s="73"/>
    </row>
    <row r="14" spans="2:3" s="1" customFormat="1" ht="24.75" customHeight="1">
      <c r="B14" s="72" t="s">
        <v>26</v>
      </c>
      <c r="C14" s="73"/>
    </row>
    <row r="15" spans="2:3" s="1" customFormat="1" ht="24.75" customHeight="1"/>
    <row r="16" spans="2:3" s="1" customFormat="1" ht="24.75" customHeight="1"/>
    <row r="17" s="1" customFormat="1" ht="24.75" customHeight="1"/>
    <row r="18" s="1" customFormat="1" ht="24.75" customHeight="1"/>
    <row r="19" s="1" customFormat="1" ht="24.75" customHeight="1"/>
    <row r="20" s="1" customFormat="1" ht="24.75" customHeight="1"/>
    <row r="21" s="1" customFormat="1" ht="24.75" customHeight="1"/>
    <row r="22" s="1" customFormat="1" ht="24.75" customHeight="1"/>
  </sheetData>
  <mergeCells count="1">
    <mergeCell ref="B2:C2"/>
  </mergeCells>
  <phoneticPr fontId="26" type="noConversion"/>
  <hyperlinks>
    <hyperlink ref="B5" location="（1）!A1" display="（1）部门收支总体情况表"/>
    <hyperlink ref="B6" location="（1）!A1" display="（2）部门收入总体情况表"/>
    <hyperlink ref="B7" location="（2）!A1" display="（3）部门支出总体情况表"/>
    <hyperlink ref="B8" location="（3）!A1" display="（4）财政拨款收支总体情况表"/>
    <hyperlink ref="B9" location="（3）!A1" display="（5）财政拨款支出表"/>
    <hyperlink ref="B10" location="（4）!A1" display="（6）一般公共预算支出情况表"/>
    <hyperlink ref="B11" location="'（6）'!A1" display="（7）一般公共预算基本支出情况表"/>
    <hyperlink ref="B12" location="'（11）'!A1" display="（8）一般公共预算“三公”经费、会议费、培训费支出情况表"/>
    <hyperlink ref="B13" location="'（12）'!A1" display="（9）一般公共预算机关运行经费"/>
    <hyperlink ref="B14" location="'（12）'!A1" display="（10）政府性基金预算支出情况表"/>
  </hyperlinks>
  <printOptions horizontalCentered="1"/>
  <pageMargins left="0.98402777777777772" right="0.98402777777777772" top="0.98402777777777772" bottom="0.98402777777777772" header="0.51111111111111107" footer="0.51111111111111107"/>
  <pageSetup paperSize="9" orientation="landscape" horizontalDpi="300" verticalDpi="30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V50"/>
  <sheetViews>
    <sheetView showGridLines="0" topLeftCell="A6" workbookViewId="0">
      <selection activeCell="E45" sqref="E45"/>
    </sheetView>
  </sheetViews>
  <sheetFormatPr defaultColWidth="9.140625" defaultRowHeight="12.75" customHeight="1"/>
  <cols>
    <col min="1" max="1" width="43.28515625" style="1" customWidth="1"/>
    <col min="2" max="2" width="17.28515625" style="1" customWidth="1"/>
    <col min="3" max="3" width="44.28515625" style="1" customWidth="1"/>
    <col min="4" max="4" width="18.42578125" style="1" customWidth="1"/>
    <col min="5" max="5" width="31.28515625" style="1" customWidth="1"/>
    <col min="6" max="100" width="9.140625" style="1" customWidth="1"/>
  </cols>
  <sheetData>
    <row r="1" spans="1:4" s="1" customFormat="1" ht="24.75" customHeight="1">
      <c r="A1" s="8" t="s">
        <v>27</v>
      </c>
      <c r="B1" s="8"/>
    </row>
    <row r="2" spans="1:4" s="1" customFormat="1" ht="24.75" customHeight="1">
      <c r="A2" s="80" t="s">
        <v>28</v>
      </c>
      <c r="B2" s="80"/>
      <c r="C2" s="80"/>
      <c r="D2" s="80"/>
    </row>
    <row r="3" spans="1:4" s="1" customFormat="1" ht="24.75" customHeight="1">
      <c r="A3" s="56"/>
      <c r="B3" s="56"/>
      <c r="C3" s="14"/>
      <c r="D3" s="3" t="s">
        <v>29</v>
      </c>
    </row>
    <row r="4" spans="1:4" s="1" customFormat="1" ht="20.25" customHeight="1">
      <c r="A4" s="81" t="s">
        <v>30</v>
      </c>
      <c r="B4" s="81"/>
      <c r="C4" s="81" t="s">
        <v>31</v>
      </c>
      <c r="D4" s="81"/>
    </row>
    <row r="5" spans="1:4" s="1" customFormat="1" ht="20.25" customHeight="1">
      <c r="A5" s="16" t="s">
        <v>32</v>
      </c>
      <c r="B5" s="16" t="s">
        <v>33</v>
      </c>
      <c r="C5" s="16" t="s">
        <v>32</v>
      </c>
      <c r="D5" s="16" t="s">
        <v>33</v>
      </c>
    </row>
    <row r="6" spans="1:4" s="1" customFormat="1" ht="20.25" customHeight="1">
      <c r="A6" s="18" t="s">
        <v>34</v>
      </c>
      <c r="B6" s="57">
        <v>1135.93</v>
      </c>
      <c r="C6" s="18" t="s">
        <v>35</v>
      </c>
      <c r="D6" s="23"/>
    </row>
    <row r="7" spans="1:4" s="1" customFormat="1" ht="20.25" customHeight="1">
      <c r="A7" s="18" t="s">
        <v>36</v>
      </c>
      <c r="B7" s="57">
        <v>2960</v>
      </c>
      <c r="C7" s="18" t="s">
        <v>37</v>
      </c>
      <c r="D7" s="23"/>
    </row>
    <row r="8" spans="1:4" s="1" customFormat="1" ht="20.25" customHeight="1">
      <c r="A8" s="18" t="s">
        <v>38</v>
      </c>
      <c r="B8" s="57"/>
      <c r="C8" s="18" t="s">
        <v>39</v>
      </c>
      <c r="D8" s="23"/>
    </row>
    <row r="9" spans="1:4" s="1" customFormat="1" ht="20.25" customHeight="1">
      <c r="A9" s="18" t="s">
        <v>40</v>
      </c>
      <c r="B9" s="57"/>
      <c r="C9" s="18" t="s">
        <v>41</v>
      </c>
      <c r="D9" s="23"/>
    </row>
    <row r="10" spans="1:4" s="1" customFormat="1" ht="20.25" customHeight="1">
      <c r="A10" s="18" t="s">
        <v>42</v>
      </c>
      <c r="B10" s="57"/>
      <c r="C10" s="18" t="s">
        <v>43</v>
      </c>
      <c r="D10" s="23"/>
    </row>
    <row r="11" spans="1:4" s="1" customFormat="1" ht="20.25" customHeight="1">
      <c r="A11" s="18" t="s">
        <v>44</v>
      </c>
      <c r="B11" s="57"/>
      <c r="C11" s="18" t="s">
        <v>45</v>
      </c>
      <c r="D11" s="23"/>
    </row>
    <row r="12" spans="1:4" s="1" customFormat="1" ht="20.25" customHeight="1">
      <c r="A12" s="18" t="s">
        <v>46</v>
      </c>
      <c r="B12" s="57"/>
      <c r="C12" s="18" t="s">
        <v>47</v>
      </c>
      <c r="D12" s="37"/>
    </row>
    <row r="13" spans="1:4" s="1" customFormat="1" ht="20.25" customHeight="1">
      <c r="A13" s="18" t="s">
        <v>48</v>
      </c>
      <c r="B13" s="57"/>
      <c r="C13" s="18" t="s">
        <v>49</v>
      </c>
      <c r="D13" s="43">
        <v>498.36</v>
      </c>
    </row>
    <row r="14" spans="1:4" s="1" customFormat="1" ht="20.25" customHeight="1">
      <c r="A14" s="18" t="s">
        <v>50</v>
      </c>
      <c r="B14" s="57"/>
      <c r="C14" s="18" t="s">
        <v>51</v>
      </c>
      <c r="D14" s="37"/>
    </row>
    <row r="15" spans="1:4" s="1" customFormat="1" ht="20.25" customHeight="1">
      <c r="A15" s="18"/>
      <c r="B15" s="55"/>
      <c r="C15" s="18" t="s">
        <v>52</v>
      </c>
      <c r="D15" s="37"/>
    </row>
    <row r="16" spans="1:4" s="1" customFormat="1" ht="20.25" customHeight="1">
      <c r="A16" s="18"/>
      <c r="B16" s="55"/>
      <c r="C16" s="18" t="s">
        <v>53</v>
      </c>
      <c r="D16" s="43">
        <v>630</v>
      </c>
    </row>
    <row r="17" spans="1:4" s="1" customFormat="1" ht="20.25" customHeight="1">
      <c r="A17" s="18"/>
      <c r="B17" s="55"/>
      <c r="C17" s="18" t="s">
        <v>54</v>
      </c>
      <c r="D17" s="43">
        <v>2909.4</v>
      </c>
    </row>
    <row r="18" spans="1:4" s="1" customFormat="1" ht="20.25" customHeight="1">
      <c r="A18" s="18"/>
      <c r="B18" s="55"/>
      <c r="C18" s="18" t="s">
        <v>55</v>
      </c>
      <c r="D18" s="37"/>
    </row>
    <row r="19" spans="1:4" s="1" customFormat="1" ht="20.25" customHeight="1">
      <c r="A19" s="18"/>
      <c r="B19" s="55"/>
      <c r="C19" s="18" t="s">
        <v>56</v>
      </c>
      <c r="D19" s="37"/>
    </row>
    <row r="20" spans="1:4" s="1" customFormat="1" ht="20.25" customHeight="1">
      <c r="A20" s="18"/>
      <c r="B20" s="55"/>
      <c r="C20" s="18" t="s">
        <v>57</v>
      </c>
      <c r="D20" s="37"/>
    </row>
    <row r="21" spans="1:4" s="1" customFormat="1" ht="20.25" customHeight="1">
      <c r="A21" s="18"/>
      <c r="B21" s="55"/>
      <c r="C21" s="18" t="s">
        <v>58</v>
      </c>
      <c r="D21" s="37"/>
    </row>
    <row r="22" spans="1:4" s="1" customFormat="1" ht="20.25" customHeight="1">
      <c r="A22" s="18"/>
      <c r="B22" s="55"/>
      <c r="C22" s="18" t="s">
        <v>59</v>
      </c>
      <c r="D22" s="37"/>
    </row>
    <row r="23" spans="1:4" s="1" customFormat="1" ht="20.25" customHeight="1">
      <c r="A23" s="18"/>
      <c r="B23" s="55"/>
      <c r="C23" s="18" t="s">
        <v>60</v>
      </c>
      <c r="D23" s="37"/>
    </row>
    <row r="24" spans="1:4" s="1" customFormat="1" ht="20.25" customHeight="1">
      <c r="A24" s="18"/>
      <c r="B24" s="55"/>
      <c r="C24" s="18" t="s">
        <v>61</v>
      </c>
      <c r="D24" s="37"/>
    </row>
    <row r="25" spans="1:4" s="1" customFormat="1" ht="20.25" customHeight="1">
      <c r="A25" s="18"/>
      <c r="B25" s="55"/>
      <c r="C25" s="18" t="s">
        <v>62</v>
      </c>
      <c r="D25" s="43">
        <v>58.171700000000001</v>
      </c>
    </row>
    <row r="26" spans="1:4" s="1" customFormat="1" ht="20.25" customHeight="1">
      <c r="A26" s="18"/>
      <c r="B26" s="55"/>
      <c r="C26" s="18" t="s">
        <v>63</v>
      </c>
      <c r="D26" s="37"/>
    </row>
    <row r="27" spans="1:4" s="1" customFormat="1" ht="20.25" customHeight="1">
      <c r="A27" s="18"/>
      <c r="B27" s="55"/>
      <c r="C27" s="18" t="s">
        <v>64</v>
      </c>
      <c r="D27" s="37"/>
    </row>
    <row r="28" spans="1:4" s="1" customFormat="1" ht="20.25" customHeight="1">
      <c r="A28" s="18"/>
      <c r="B28" s="55"/>
      <c r="C28" s="18" t="s">
        <v>65</v>
      </c>
      <c r="D28" s="37"/>
    </row>
    <row r="29" spans="1:4" s="1" customFormat="1" ht="20.25" customHeight="1">
      <c r="A29" s="18"/>
      <c r="B29" s="55"/>
      <c r="C29" s="18" t="s">
        <v>66</v>
      </c>
      <c r="D29" s="37"/>
    </row>
    <row r="30" spans="1:4" s="1" customFormat="1" ht="20.25" customHeight="1">
      <c r="A30" s="18"/>
      <c r="B30" s="55"/>
      <c r="C30" s="18" t="s">
        <v>67</v>
      </c>
      <c r="D30" s="37"/>
    </row>
    <row r="31" spans="1:4" s="1" customFormat="1" ht="20.25" customHeight="1">
      <c r="A31" s="18"/>
      <c r="B31" s="55"/>
      <c r="C31" s="18" t="s">
        <v>68</v>
      </c>
      <c r="D31" s="37"/>
    </row>
    <row r="32" spans="1:4" s="1" customFormat="1" ht="20.25" customHeight="1">
      <c r="A32" s="18"/>
      <c r="B32" s="55"/>
      <c r="C32" s="18" t="s">
        <v>69</v>
      </c>
      <c r="D32" s="37"/>
    </row>
    <row r="33" spans="1:4" s="1" customFormat="1" ht="20.25" customHeight="1">
      <c r="A33" s="18"/>
      <c r="B33" s="55"/>
      <c r="C33" s="18" t="s">
        <v>70</v>
      </c>
      <c r="D33" s="37"/>
    </row>
    <row r="34" spans="1:4" s="1" customFormat="1" ht="20.25" hidden="1" customHeight="1">
      <c r="A34" s="18"/>
      <c r="B34" s="55"/>
      <c r="C34" s="18"/>
      <c r="D34" s="58"/>
    </row>
    <row r="35" spans="1:4" s="1" customFormat="1" ht="20.25" hidden="1" customHeight="1">
      <c r="A35" s="18"/>
      <c r="B35" s="55"/>
      <c r="C35" s="18"/>
      <c r="D35" s="58"/>
    </row>
    <row r="36" spans="1:4" s="1" customFormat="1" ht="20.25" customHeight="1">
      <c r="A36" s="16" t="s">
        <v>71</v>
      </c>
      <c r="B36" s="59">
        <f>SUM(B6:B14)</f>
        <v>4095.9300000000003</v>
      </c>
      <c r="C36" s="16" t="s">
        <v>72</v>
      </c>
      <c r="D36" s="59">
        <f>SUM(D6:D33)</f>
        <v>4095.9317000000001</v>
      </c>
    </row>
    <row r="37" spans="1:4" s="1" customFormat="1" ht="20.25" customHeight="1">
      <c r="A37" s="16"/>
      <c r="B37" s="44"/>
      <c r="C37" s="16"/>
      <c r="D37" s="60"/>
    </row>
    <row r="38" spans="1:4" s="1" customFormat="1" ht="20.25" customHeight="1">
      <c r="A38" s="16"/>
      <c r="B38" s="44"/>
      <c r="C38" s="16"/>
      <c r="D38" s="60"/>
    </row>
    <row r="39" spans="1:4" s="1" customFormat="1" ht="20.25" customHeight="1">
      <c r="A39" s="18" t="s">
        <v>73</v>
      </c>
      <c r="B39" s="59">
        <f>B40+B41+B42+B43</f>
        <v>0</v>
      </c>
      <c r="C39" s="18" t="s">
        <v>74</v>
      </c>
      <c r="D39" s="23"/>
    </row>
    <row r="40" spans="1:4" s="1" customFormat="1" ht="20.25" customHeight="1">
      <c r="A40" s="18" t="s">
        <v>75</v>
      </c>
      <c r="B40" s="57"/>
      <c r="C40" s="18"/>
      <c r="D40" s="58"/>
    </row>
    <row r="41" spans="1:4" s="1" customFormat="1" ht="20.25" customHeight="1">
      <c r="A41" s="18" t="s">
        <v>76</v>
      </c>
      <c r="B41" s="57"/>
      <c r="C41" s="18"/>
      <c r="D41" s="58"/>
    </row>
    <row r="42" spans="1:4" s="1" customFormat="1" ht="20.25" customHeight="1">
      <c r="A42" s="18" t="s">
        <v>77</v>
      </c>
      <c r="B42" s="57"/>
      <c r="C42" s="18"/>
      <c r="D42" s="58"/>
    </row>
    <row r="43" spans="1:4" s="1" customFormat="1" ht="20.25" customHeight="1">
      <c r="A43" s="18" t="s">
        <v>78</v>
      </c>
      <c r="B43" s="57"/>
      <c r="C43" s="18"/>
      <c r="D43" s="58"/>
    </row>
    <row r="44" spans="1:4" s="1" customFormat="1" ht="20.25" customHeight="1">
      <c r="A44" s="18" t="s">
        <v>79</v>
      </c>
      <c r="B44" s="59">
        <f>B45+B46+B47</f>
        <v>0</v>
      </c>
      <c r="C44" s="18"/>
      <c r="D44" s="58"/>
    </row>
    <row r="45" spans="1:4" s="1" customFormat="1" ht="20.25" customHeight="1">
      <c r="A45" s="18" t="s">
        <v>80</v>
      </c>
      <c r="B45" s="57"/>
      <c r="C45" s="18"/>
      <c r="D45" s="58"/>
    </row>
    <row r="46" spans="1:4" s="1" customFormat="1" ht="20.25" customHeight="1">
      <c r="A46" s="18" t="s">
        <v>81</v>
      </c>
      <c r="B46" s="57"/>
      <c r="C46" s="18"/>
      <c r="D46" s="58"/>
    </row>
    <row r="47" spans="1:4" s="1" customFormat="1" ht="20.25" customHeight="1">
      <c r="A47" s="18" t="s">
        <v>82</v>
      </c>
      <c r="B47" s="57"/>
      <c r="C47" s="18"/>
      <c r="D47" s="58"/>
    </row>
    <row r="48" spans="1:4" s="1" customFormat="1" ht="20.25" customHeight="1">
      <c r="A48" s="18"/>
      <c r="B48" s="44"/>
      <c r="C48" s="18"/>
      <c r="D48" s="58"/>
    </row>
    <row r="49" spans="1:99" s="1" customFormat="1" ht="20.25" customHeight="1">
      <c r="A49" s="61"/>
      <c r="B49" s="62"/>
      <c r="C49" s="44"/>
      <c r="D49" s="58"/>
    </row>
    <row r="50" spans="1:99" s="1" customFormat="1" ht="20.25" customHeight="1">
      <c r="A50" s="63" t="s">
        <v>83</v>
      </c>
      <c r="B50" s="59">
        <f>B39+B44+B36</f>
        <v>4095.9300000000003</v>
      </c>
      <c r="C50" s="63" t="s">
        <v>84</v>
      </c>
      <c r="D50" s="47">
        <f>D36+D39</f>
        <v>4095.9317000000001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</row>
  </sheetData>
  <mergeCells count="3">
    <mergeCell ref="A2:D2"/>
    <mergeCell ref="A4:B4"/>
    <mergeCell ref="C4:D4"/>
  </mergeCells>
  <phoneticPr fontId="26" type="noConversion"/>
  <hyperlinks>
    <hyperlink ref="A1" location="目录!A1" display="返回"/>
  </hyperlinks>
  <printOptions horizontalCentered="1"/>
  <pageMargins left="0.39305555555555555" right="0.39305555555555555" top="0.39305555555555555" bottom="0.19652777777777777" header="0.51111111111111107" footer="0.51111111111111107"/>
  <pageSetup paperSize="9" orientation="landscape" horizontalDpi="300" verticalDpi="30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6"/>
  <sheetViews>
    <sheetView showGridLines="0" topLeftCell="A6" workbookViewId="0">
      <selection activeCell="D26" sqref="D26"/>
    </sheetView>
  </sheetViews>
  <sheetFormatPr defaultColWidth="9.140625" defaultRowHeight="12.75" customHeight="1"/>
  <cols>
    <col min="1" max="1" width="81" style="1" customWidth="1"/>
    <col min="2" max="2" width="29.85546875" style="1" customWidth="1"/>
    <col min="3" max="5" width="9.140625" style="1" customWidth="1"/>
  </cols>
  <sheetData>
    <row r="1" spans="1:2" s="1" customFormat="1" ht="22.5" customHeight="1">
      <c r="A1" s="53" t="s">
        <v>27</v>
      </c>
    </row>
    <row r="2" spans="1:2" s="1" customFormat="1" ht="27.75" customHeight="1">
      <c r="A2" s="82" t="s">
        <v>85</v>
      </c>
      <c r="B2" s="82"/>
    </row>
    <row r="3" spans="1:2" s="1" customFormat="1" ht="20.25" customHeight="1">
      <c r="B3" s="3" t="s">
        <v>29</v>
      </c>
    </row>
    <row r="4" spans="1:2" s="1" customFormat="1" ht="20.25" customHeight="1">
      <c r="A4" s="10" t="s">
        <v>32</v>
      </c>
      <c r="B4" s="10" t="s">
        <v>86</v>
      </c>
    </row>
    <row r="5" spans="1:2" s="1" customFormat="1" ht="20.25" customHeight="1">
      <c r="A5" s="18" t="s">
        <v>34</v>
      </c>
      <c r="B5" s="54">
        <f>B6+B7+B8+B9+B11+B12+B13</f>
        <v>1135.93</v>
      </c>
    </row>
    <row r="6" spans="1:2" s="1" customFormat="1" ht="20.25" customHeight="1">
      <c r="A6" s="18" t="s">
        <v>87</v>
      </c>
      <c r="B6" s="55">
        <f>163.35+972.58</f>
        <v>1135.93</v>
      </c>
    </row>
    <row r="7" spans="1:2" s="1" customFormat="1" ht="20.25" customHeight="1">
      <c r="A7" s="18" t="s">
        <v>88</v>
      </c>
      <c r="B7" s="55"/>
    </row>
    <row r="8" spans="1:2" s="1" customFormat="1" ht="20.25" customHeight="1">
      <c r="A8" s="18" t="s">
        <v>89</v>
      </c>
      <c r="B8" s="55"/>
    </row>
    <row r="9" spans="1:2" s="1" customFormat="1" ht="20.25" customHeight="1">
      <c r="A9" s="18" t="s">
        <v>90</v>
      </c>
      <c r="B9" s="55"/>
    </row>
    <row r="10" spans="1:2" s="1" customFormat="1" ht="20.25" customHeight="1">
      <c r="A10" s="18" t="s">
        <v>91</v>
      </c>
      <c r="B10" s="55"/>
    </row>
    <row r="11" spans="1:2" s="1" customFormat="1" ht="20.25" customHeight="1">
      <c r="A11" s="18" t="s">
        <v>92</v>
      </c>
      <c r="B11" s="55"/>
    </row>
    <row r="12" spans="1:2" s="1" customFormat="1" ht="20.25" customHeight="1">
      <c r="A12" s="18" t="s">
        <v>93</v>
      </c>
      <c r="B12" s="55"/>
    </row>
    <row r="13" spans="1:2" s="1" customFormat="1" ht="20.25" customHeight="1">
      <c r="A13" s="18" t="s">
        <v>94</v>
      </c>
      <c r="B13" s="55"/>
    </row>
    <row r="14" spans="1:2" s="1" customFormat="1" ht="20.25" customHeight="1">
      <c r="A14" s="18" t="s">
        <v>36</v>
      </c>
      <c r="B14" s="55">
        <f>2960</f>
        <v>2960</v>
      </c>
    </row>
    <row r="15" spans="1:2" s="1" customFormat="1" ht="20.25" customHeight="1">
      <c r="A15" s="18" t="s">
        <v>38</v>
      </c>
      <c r="B15" s="55"/>
    </row>
    <row r="16" spans="1:2" s="1" customFormat="1" ht="20.25" customHeight="1">
      <c r="A16" s="18" t="s">
        <v>40</v>
      </c>
      <c r="B16" s="55"/>
    </row>
    <row r="17" spans="1:2" s="1" customFormat="1" ht="20.25" customHeight="1">
      <c r="A17" s="18" t="s">
        <v>42</v>
      </c>
      <c r="B17" s="55"/>
    </row>
    <row r="18" spans="1:2" s="1" customFormat="1" ht="20.25" customHeight="1">
      <c r="A18" s="18" t="s">
        <v>44</v>
      </c>
      <c r="B18" s="55"/>
    </row>
    <row r="19" spans="1:2" s="1" customFormat="1" ht="20.25" customHeight="1">
      <c r="A19" s="18" t="s">
        <v>46</v>
      </c>
      <c r="B19" s="55"/>
    </row>
    <row r="20" spans="1:2" s="1" customFormat="1" ht="20.25" customHeight="1">
      <c r="A20" s="18" t="s">
        <v>48</v>
      </c>
      <c r="B20" s="55"/>
    </row>
    <row r="21" spans="1:2" s="1" customFormat="1" ht="20.25" customHeight="1">
      <c r="A21" s="18" t="s">
        <v>50</v>
      </c>
      <c r="B21" s="55"/>
    </row>
    <row r="22" spans="1:2" s="1" customFormat="1" ht="20.25" customHeight="1">
      <c r="A22" s="18"/>
      <c r="B22" s="55"/>
    </row>
    <row r="23" spans="1:2" s="1" customFormat="1" ht="20.25" customHeight="1">
      <c r="A23" s="18"/>
      <c r="B23" s="55"/>
    </row>
    <row r="24" spans="1:2" s="1" customFormat="1" ht="20.25" customHeight="1">
      <c r="A24" s="18" t="s">
        <v>71</v>
      </c>
      <c r="B24" s="54">
        <f>B5+B14+B15+B16+B17+B18+B19+B20+B21</f>
        <v>4095.9300000000003</v>
      </c>
    </row>
    <row r="25" spans="1:2" s="1" customFormat="1" ht="20.25" customHeight="1">
      <c r="A25" s="18" t="s">
        <v>73</v>
      </c>
      <c r="B25" s="54">
        <f>B26+B27+B28</f>
        <v>0</v>
      </c>
    </row>
    <row r="26" spans="1:2" s="1" customFormat="1" ht="20.25" customHeight="1">
      <c r="A26" s="18" t="s">
        <v>95</v>
      </c>
      <c r="B26" s="55"/>
    </row>
    <row r="27" spans="1:2" s="1" customFormat="1" ht="20.25" customHeight="1">
      <c r="A27" s="18" t="s">
        <v>96</v>
      </c>
      <c r="B27" s="55"/>
    </row>
    <row r="28" spans="1:2" s="1" customFormat="1" ht="20.25" customHeight="1">
      <c r="A28" s="18" t="s">
        <v>97</v>
      </c>
      <c r="B28" s="55"/>
    </row>
    <row r="29" spans="1:2" s="1" customFormat="1" ht="20.25" customHeight="1">
      <c r="A29" s="18" t="s">
        <v>98</v>
      </c>
      <c r="B29" s="55"/>
    </row>
    <row r="30" spans="1:2" s="1" customFormat="1" ht="20.25" customHeight="1">
      <c r="A30" s="18" t="s">
        <v>79</v>
      </c>
      <c r="B30" s="54">
        <f>B31+B32+B33</f>
        <v>0</v>
      </c>
    </row>
    <row r="31" spans="1:2" s="1" customFormat="1" ht="20.25" customHeight="1">
      <c r="A31" s="18" t="s">
        <v>99</v>
      </c>
      <c r="B31" s="55"/>
    </row>
    <row r="32" spans="1:2" s="1" customFormat="1" ht="20.25" customHeight="1">
      <c r="A32" s="18" t="s">
        <v>100</v>
      </c>
      <c r="B32" s="55"/>
    </row>
    <row r="33" spans="1:2" s="1" customFormat="1" ht="20.25" customHeight="1">
      <c r="A33" s="18" t="s">
        <v>101</v>
      </c>
      <c r="B33" s="55"/>
    </row>
    <row r="34" spans="1:2" s="1" customFormat="1" ht="20.25" customHeight="1">
      <c r="A34" s="18"/>
      <c r="B34" s="55"/>
    </row>
    <row r="35" spans="1:2" s="1" customFormat="1" ht="20.25" customHeight="1">
      <c r="A35" s="18"/>
      <c r="B35" s="55"/>
    </row>
    <row r="36" spans="1:2" s="1" customFormat="1" ht="20.25" customHeight="1">
      <c r="A36" s="18" t="s">
        <v>102</v>
      </c>
      <c r="B36" s="54">
        <f>B24+B25+B30</f>
        <v>4095.9300000000003</v>
      </c>
    </row>
  </sheetData>
  <mergeCells count="1">
    <mergeCell ref="A2:B2"/>
  </mergeCells>
  <phoneticPr fontId="26" type="noConversion"/>
  <hyperlinks>
    <hyperlink ref="A1" location="目录!A1" display="返回"/>
  </hyperlinks>
  <printOptions horizontalCentered="1"/>
  <pageMargins left="0.39305555555555555" right="0.39305555555555555" top="0.59027777777777779" bottom="0" header="0.51111111111111107" footer="0.51111111111111107"/>
  <pageSetup paperSize="9" orientation="landscape" horizontalDpi="300" verticalDpi="30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8"/>
  <sheetViews>
    <sheetView showGridLines="0" workbookViewId="0">
      <selection activeCell="A16" sqref="A16"/>
    </sheetView>
  </sheetViews>
  <sheetFormatPr defaultColWidth="9.140625" defaultRowHeight="12.75" customHeight="1"/>
  <cols>
    <col min="1" max="1" width="40.140625" style="1" customWidth="1"/>
    <col min="2" max="5" width="19.7109375" style="1" customWidth="1"/>
    <col min="6" max="6" width="10.28515625" style="1" customWidth="1"/>
    <col min="7" max="8" width="6.85546875" style="1" customWidth="1"/>
  </cols>
  <sheetData>
    <row r="1" spans="1:7" s="1" customFormat="1" ht="24.75" customHeight="1">
      <c r="A1" s="8" t="s">
        <v>27</v>
      </c>
    </row>
    <row r="2" spans="1:7" s="1" customFormat="1" ht="24.75" customHeight="1">
      <c r="A2" s="80" t="s">
        <v>103</v>
      </c>
      <c r="B2" s="80"/>
      <c r="C2" s="80"/>
      <c r="D2" s="80"/>
      <c r="E2" s="80"/>
    </row>
    <row r="3" spans="1:7" s="1" customFormat="1" ht="24.75" customHeight="1">
      <c r="A3" s="48"/>
      <c r="B3" s="48"/>
      <c r="E3" s="3" t="s">
        <v>29</v>
      </c>
    </row>
    <row r="4" spans="1:7" s="1" customFormat="1" ht="18.75" customHeight="1">
      <c r="A4" s="16" t="s">
        <v>104</v>
      </c>
      <c r="B4" s="16" t="s">
        <v>105</v>
      </c>
      <c r="C4" s="16" t="s">
        <v>106</v>
      </c>
      <c r="D4" s="16" t="s">
        <v>107</v>
      </c>
      <c r="E4" s="16" t="s">
        <v>108</v>
      </c>
      <c r="F4" s="14"/>
    </row>
    <row r="5" spans="1:7" s="1" customFormat="1" ht="18.75" customHeight="1">
      <c r="A5" s="16" t="s">
        <v>109</v>
      </c>
      <c r="B5" s="16">
        <v>1</v>
      </c>
      <c r="C5" s="16">
        <v>2</v>
      </c>
      <c r="D5" s="16">
        <v>3</v>
      </c>
      <c r="E5" s="16">
        <v>4</v>
      </c>
      <c r="F5" s="14"/>
    </row>
    <row r="6" spans="1:7" s="1" customFormat="1" ht="18.75" customHeight="1">
      <c r="A6" s="18" t="s">
        <v>110</v>
      </c>
      <c r="B6" s="49">
        <f>C6+D6+E6</f>
        <v>1220</v>
      </c>
      <c r="C6" s="23">
        <v>1220</v>
      </c>
      <c r="D6" s="21"/>
      <c r="E6" s="21"/>
      <c r="F6" s="14"/>
      <c r="G6" s="50"/>
    </row>
    <row r="7" spans="1:7" s="1" customFormat="1" ht="18.75" customHeight="1">
      <c r="A7" s="18" t="s">
        <v>111</v>
      </c>
      <c r="B7" s="49">
        <f t="shared" ref="B7:B25" si="0">C7+D7+E7</f>
        <v>1110</v>
      </c>
      <c r="C7" s="23">
        <f>700+410</f>
        <v>1110</v>
      </c>
      <c r="D7" s="21"/>
      <c r="E7" s="21"/>
      <c r="F7" s="14"/>
      <c r="G7" s="50"/>
    </row>
    <row r="8" spans="1:7" s="1" customFormat="1" ht="18.75" customHeight="1">
      <c r="A8" s="18" t="s">
        <v>112</v>
      </c>
      <c r="B8" s="49">
        <f t="shared" si="0"/>
        <v>480</v>
      </c>
      <c r="C8" s="23">
        <v>480</v>
      </c>
      <c r="D8" s="21"/>
      <c r="E8" s="21"/>
      <c r="F8" s="14"/>
      <c r="G8" s="50"/>
    </row>
    <row r="9" spans="1:7" s="1" customFormat="1" ht="18.75" customHeight="1">
      <c r="A9" s="18" t="s">
        <v>113</v>
      </c>
      <c r="B9" s="49">
        <f t="shared" si="0"/>
        <v>150</v>
      </c>
      <c r="C9" s="30">
        <v>150</v>
      </c>
      <c r="D9" s="30"/>
      <c r="E9" s="23"/>
      <c r="F9" s="14"/>
      <c r="G9" s="50"/>
    </row>
    <row r="10" spans="1:7" s="1" customFormat="1" ht="18.75" customHeight="1">
      <c r="A10" s="18" t="s">
        <v>114</v>
      </c>
      <c r="B10" s="49">
        <f t="shared" si="0"/>
        <v>58.17</v>
      </c>
      <c r="C10" s="30">
        <v>58.17</v>
      </c>
      <c r="D10" s="30"/>
      <c r="E10" s="23"/>
      <c r="F10" s="14"/>
    </row>
    <row r="11" spans="1:7" s="1" customFormat="1" ht="18.75" customHeight="1">
      <c r="A11" s="18" t="s">
        <v>115</v>
      </c>
      <c r="B11" s="49">
        <f t="shared" si="0"/>
        <v>137.001</v>
      </c>
      <c r="C11" s="30">
        <f>81.6645+55.3365</f>
        <v>137.001</v>
      </c>
      <c r="D11" s="30"/>
      <c r="E11" s="23"/>
    </row>
    <row r="12" spans="1:7" s="1" customFormat="1" ht="18.75" customHeight="1">
      <c r="A12" s="18" t="s">
        <v>116</v>
      </c>
      <c r="B12" s="49">
        <f t="shared" si="0"/>
        <v>442.4</v>
      </c>
      <c r="C12" s="30">
        <v>442.4</v>
      </c>
      <c r="D12" s="30"/>
      <c r="E12" s="23"/>
    </row>
    <row r="13" spans="1:7" s="1" customFormat="1" ht="18.75" customHeight="1">
      <c r="A13" s="18" t="s">
        <v>117</v>
      </c>
      <c r="B13" s="49">
        <f t="shared" si="0"/>
        <v>77.56</v>
      </c>
      <c r="C13" s="30">
        <v>77.56</v>
      </c>
      <c r="D13" s="30"/>
      <c r="E13" s="23"/>
    </row>
    <row r="14" spans="1:7" s="1" customFormat="1" ht="18.75" customHeight="1">
      <c r="A14" s="18" t="s">
        <v>118</v>
      </c>
      <c r="B14" s="49">
        <f t="shared" si="0"/>
        <v>387.66</v>
      </c>
      <c r="C14" s="30">
        <v>387.66</v>
      </c>
      <c r="D14" s="30"/>
      <c r="E14" s="23"/>
      <c r="F14" s="50"/>
    </row>
    <row r="15" spans="1:7" s="1" customFormat="1" ht="18.75" customHeight="1">
      <c r="A15" s="18" t="s">
        <v>119</v>
      </c>
      <c r="B15" s="49">
        <f t="shared" si="0"/>
        <v>5.19</v>
      </c>
      <c r="C15" s="23">
        <v>5.19</v>
      </c>
      <c r="D15" s="21"/>
      <c r="E15" s="21"/>
    </row>
    <row r="16" spans="1:7" s="1" customFormat="1" ht="18.75" customHeight="1">
      <c r="A16" s="18" t="s">
        <v>120</v>
      </c>
      <c r="B16" s="49">
        <f t="shared" si="0"/>
        <v>27.95</v>
      </c>
      <c r="C16" s="23">
        <v>27.95</v>
      </c>
      <c r="D16" s="21"/>
      <c r="E16" s="21"/>
    </row>
    <row r="17" spans="1:7" s="1" customFormat="1" ht="18.75" customHeight="1">
      <c r="A17" s="18"/>
      <c r="B17" s="51">
        <f t="shared" si="0"/>
        <v>0</v>
      </c>
      <c r="C17" s="30"/>
      <c r="D17" s="30"/>
      <c r="E17" s="23"/>
    </row>
    <row r="18" spans="1:7" s="1" customFormat="1" ht="18.75" customHeight="1">
      <c r="A18" s="18"/>
      <c r="B18" s="51">
        <f t="shared" si="0"/>
        <v>0</v>
      </c>
      <c r="C18" s="30"/>
      <c r="D18" s="30"/>
      <c r="E18" s="23"/>
    </row>
    <row r="19" spans="1:7" s="1" customFormat="1" ht="18.75" customHeight="1">
      <c r="A19" s="28"/>
      <c r="B19" s="51">
        <f t="shared" si="0"/>
        <v>0</v>
      </c>
      <c r="C19" s="21"/>
      <c r="D19" s="21"/>
      <c r="E19" s="21"/>
    </row>
    <row r="20" spans="1:7" s="1" customFormat="1" ht="18.75" customHeight="1">
      <c r="A20" s="28"/>
      <c r="B20" s="51">
        <f t="shared" si="0"/>
        <v>0</v>
      </c>
      <c r="C20" s="21"/>
      <c r="D20" s="21"/>
      <c r="E20" s="21"/>
    </row>
    <row r="21" spans="1:7" s="1" customFormat="1" ht="18.75" customHeight="1">
      <c r="A21" s="18"/>
      <c r="B21" s="51">
        <f t="shared" si="0"/>
        <v>0</v>
      </c>
      <c r="C21" s="30"/>
      <c r="D21" s="30"/>
      <c r="E21" s="23"/>
    </row>
    <row r="22" spans="1:7" s="1" customFormat="1" ht="18.75" customHeight="1">
      <c r="A22" s="18"/>
      <c r="B22" s="51">
        <f t="shared" si="0"/>
        <v>0</v>
      </c>
      <c r="C22" s="30"/>
      <c r="D22" s="30"/>
      <c r="E22" s="23"/>
    </row>
    <row r="23" spans="1:7" s="1" customFormat="1" ht="18.75" customHeight="1">
      <c r="A23" s="18"/>
      <c r="B23" s="51">
        <f t="shared" si="0"/>
        <v>0</v>
      </c>
      <c r="C23" s="30"/>
      <c r="D23" s="30"/>
      <c r="E23" s="23"/>
      <c r="G23" s="50"/>
    </row>
    <row r="24" spans="1:7" s="1" customFormat="1" ht="18.75" customHeight="1">
      <c r="A24" s="28"/>
      <c r="B24" s="51">
        <f t="shared" si="0"/>
        <v>0</v>
      </c>
      <c r="C24" s="21"/>
      <c r="D24" s="21"/>
      <c r="E24" s="21"/>
    </row>
    <row r="25" spans="1:7" s="1" customFormat="1" ht="18.75" customHeight="1">
      <c r="A25" s="28"/>
      <c r="B25" s="51">
        <f t="shared" si="0"/>
        <v>0</v>
      </c>
      <c r="C25" s="21"/>
      <c r="D25" s="21"/>
      <c r="E25" s="21"/>
    </row>
    <row r="26" spans="1:7" s="1" customFormat="1" ht="18.75" customHeight="1">
      <c r="A26" s="52" t="s">
        <v>121</v>
      </c>
      <c r="B26" s="51">
        <f>SUM(B6:B25)</f>
        <v>4095.931</v>
      </c>
      <c r="C26" s="51">
        <f>SUM(C6:C25)</f>
        <v>4095.931</v>
      </c>
      <c r="D26" s="51">
        <f>SUM(D6:D25)</f>
        <v>0</v>
      </c>
      <c r="E26" s="51">
        <f>SUM(E6:E25)</f>
        <v>0</v>
      </c>
    </row>
    <row r="27" spans="1:7" s="1" customFormat="1" ht="15"/>
    <row r="28" spans="1:7" s="1" customFormat="1" ht="9.75" customHeight="1">
      <c r="B28" s="50"/>
    </row>
  </sheetData>
  <mergeCells count="1">
    <mergeCell ref="A2:E2"/>
  </mergeCells>
  <phoneticPr fontId="26" type="noConversion"/>
  <hyperlinks>
    <hyperlink ref="A1" location="目录!A1" display="返回"/>
  </hyperlinks>
  <printOptions horizontalCentered="1"/>
  <pageMargins left="0.39305555555555555" right="0.39305555555555555" top="0.78680555555555554" bottom="0.59027777777777779" header="0.51111111111111107" footer="0.51111111111111107"/>
  <pageSetup paperSize="9" orientation="landscape" horizontalDpi="300" verticalDpi="300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U35"/>
  <sheetViews>
    <sheetView showGridLines="0" workbookViewId="0">
      <selection activeCell="H26" sqref="H26"/>
    </sheetView>
  </sheetViews>
  <sheetFormatPr defaultColWidth="9.140625" defaultRowHeight="12.75" customHeight="1"/>
  <cols>
    <col min="1" max="4" width="30.85546875" style="1" customWidth="1"/>
    <col min="5" max="99" width="9" style="1" customWidth="1"/>
  </cols>
  <sheetData>
    <row r="1" spans="1:98" s="1" customFormat="1" ht="25.5" customHeight="1">
      <c r="A1" s="8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spans="1:98" s="1" customFormat="1" ht="25.5" customHeight="1">
      <c r="A2" s="83" t="s">
        <v>122</v>
      </c>
      <c r="B2" s="83"/>
      <c r="C2" s="83"/>
      <c r="D2" s="83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</row>
    <row r="3" spans="1:98" s="1" customFormat="1" ht="16.5" customHeight="1">
      <c r="B3" s="39"/>
      <c r="C3" s="40"/>
      <c r="D3" s="3" t="s">
        <v>29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</row>
    <row r="4" spans="1:98" s="1" customFormat="1" ht="15.75" customHeight="1">
      <c r="A4" s="81" t="s">
        <v>123</v>
      </c>
      <c r="B4" s="81"/>
      <c r="C4" s="81" t="s">
        <v>124</v>
      </c>
      <c r="D4" s="8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8" s="1" customFormat="1" ht="15.75" customHeight="1">
      <c r="A5" s="16" t="s">
        <v>32</v>
      </c>
      <c r="B5" s="16" t="s">
        <v>33</v>
      </c>
      <c r="C5" s="16" t="s">
        <v>32</v>
      </c>
      <c r="D5" s="16" t="s">
        <v>33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</row>
    <row r="6" spans="1:98" s="1" customFormat="1" ht="15.75" customHeight="1">
      <c r="A6" s="22" t="s">
        <v>125</v>
      </c>
      <c r="B6" s="42"/>
      <c r="C6" s="22" t="s">
        <v>126</v>
      </c>
      <c r="D6" s="4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</row>
    <row r="7" spans="1:98" s="1" customFormat="1" ht="15.75" customHeight="1">
      <c r="A7" s="22" t="s">
        <v>127</v>
      </c>
      <c r="B7" s="44">
        <v>1135.93</v>
      </c>
      <c r="C7" s="22" t="s">
        <v>35</v>
      </c>
      <c r="D7" s="4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s="1" customFormat="1" ht="15.75" customHeight="1">
      <c r="A8" s="22" t="s">
        <v>128</v>
      </c>
      <c r="B8" s="44">
        <v>2960</v>
      </c>
      <c r="C8" s="22" t="s">
        <v>37</v>
      </c>
      <c r="D8" s="4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s="1" customFormat="1" ht="15.75" customHeight="1">
      <c r="A9" s="22" t="s">
        <v>129</v>
      </c>
      <c r="B9" s="44"/>
      <c r="C9" s="22" t="s">
        <v>39</v>
      </c>
      <c r="D9" s="4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</row>
    <row r="10" spans="1:98" s="1" customFormat="1" ht="15.75" customHeight="1">
      <c r="A10" s="22"/>
      <c r="B10" s="45"/>
      <c r="C10" s="22" t="s">
        <v>41</v>
      </c>
      <c r="D10" s="4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</row>
    <row r="11" spans="1:98" s="1" customFormat="1" ht="15.75" customHeight="1">
      <c r="A11" s="22"/>
      <c r="B11" s="45"/>
      <c r="C11" s="22" t="s">
        <v>43</v>
      </c>
      <c r="D11" s="4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</row>
    <row r="12" spans="1:98" s="1" customFormat="1" ht="15.75" customHeight="1">
      <c r="A12" s="22"/>
      <c r="B12" s="45"/>
      <c r="C12" s="22" t="s">
        <v>45</v>
      </c>
      <c r="D12" s="4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</row>
    <row r="13" spans="1:98" s="1" customFormat="1" ht="15.75" customHeight="1">
      <c r="A13" s="46"/>
      <c r="B13" s="44"/>
      <c r="C13" s="22" t="s">
        <v>47</v>
      </c>
      <c r="D13" s="4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</row>
    <row r="14" spans="1:98" s="1" customFormat="1" ht="15.75" customHeight="1">
      <c r="A14" s="46"/>
      <c r="B14" s="44"/>
      <c r="C14" s="22" t="s">
        <v>49</v>
      </c>
      <c r="D14" s="43">
        <v>498.36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</row>
    <row r="15" spans="1:98" s="1" customFormat="1" ht="15.75" customHeight="1">
      <c r="A15" s="46"/>
      <c r="B15" s="44"/>
      <c r="C15" s="22" t="s">
        <v>51</v>
      </c>
      <c r="D15" s="4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</row>
    <row r="16" spans="1:98" s="1" customFormat="1" ht="15.75" customHeight="1">
      <c r="A16" s="46"/>
      <c r="B16" s="44"/>
      <c r="C16" s="22" t="s">
        <v>52</v>
      </c>
      <c r="D16" s="4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</row>
    <row r="17" spans="1:98" s="1" customFormat="1" ht="15.75" customHeight="1">
      <c r="A17" s="46"/>
      <c r="B17" s="44"/>
      <c r="C17" s="22" t="s">
        <v>53</v>
      </c>
      <c r="D17" s="43">
        <v>630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</row>
    <row r="18" spans="1:98" s="1" customFormat="1" ht="15.75" customHeight="1">
      <c r="A18" s="46"/>
      <c r="B18" s="44"/>
      <c r="C18" s="22" t="s">
        <v>54</v>
      </c>
      <c r="D18" s="43">
        <v>2909.4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</row>
    <row r="19" spans="1:98" s="1" customFormat="1" ht="15.75" customHeight="1">
      <c r="A19" s="46"/>
      <c r="B19" s="44"/>
      <c r="C19" s="22" t="s">
        <v>55</v>
      </c>
      <c r="D19" s="4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</row>
    <row r="20" spans="1:98" s="1" customFormat="1" ht="15.75" customHeight="1">
      <c r="A20" s="46"/>
      <c r="B20" s="44"/>
      <c r="C20" s="22" t="s">
        <v>56</v>
      </c>
      <c r="D20" s="4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</row>
    <row r="21" spans="1:98" s="1" customFormat="1" ht="15.75" customHeight="1">
      <c r="A21" s="46"/>
      <c r="B21" s="44"/>
      <c r="C21" s="22" t="s">
        <v>57</v>
      </c>
      <c r="D21" s="4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</row>
    <row r="22" spans="1:98" s="1" customFormat="1" ht="15.75" customHeight="1">
      <c r="A22" s="46"/>
      <c r="B22" s="44"/>
      <c r="C22" s="22" t="s">
        <v>58</v>
      </c>
      <c r="D22" s="4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</row>
    <row r="23" spans="1:98" s="1" customFormat="1" ht="15.75" customHeight="1">
      <c r="A23" s="46"/>
      <c r="B23" s="44"/>
      <c r="C23" s="22" t="s">
        <v>59</v>
      </c>
      <c r="D23" s="4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</row>
    <row r="24" spans="1:98" s="1" customFormat="1" ht="15.75" customHeight="1">
      <c r="A24" s="46"/>
      <c r="B24" s="44"/>
      <c r="C24" s="22" t="s">
        <v>60</v>
      </c>
      <c r="D24" s="4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</row>
    <row r="25" spans="1:98" s="1" customFormat="1" ht="15.75" customHeight="1">
      <c r="A25" s="46"/>
      <c r="B25" s="44"/>
      <c r="C25" s="22" t="s">
        <v>61</v>
      </c>
      <c r="D25" s="4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</row>
    <row r="26" spans="1:98" s="1" customFormat="1" ht="15.75" customHeight="1">
      <c r="A26" s="46"/>
      <c r="B26" s="44"/>
      <c r="C26" s="22" t="s">
        <v>62</v>
      </c>
      <c r="D26" s="43">
        <v>58.171700000000001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</row>
    <row r="27" spans="1:98" s="1" customFormat="1" ht="15.75" customHeight="1">
      <c r="A27" s="46"/>
      <c r="B27" s="44"/>
      <c r="C27" s="22" t="s">
        <v>63</v>
      </c>
      <c r="D27" s="4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</row>
    <row r="28" spans="1:98" s="1" customFormat="1" ht="15.75" customHeight="1">
      <c r="A28" s="46"/>
      <c r="B28" s="44"/>
      <c r="C28" s="22" t="s">
        <v>64</v>
      </c>
      <c r="D28" s="4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</row>
    <row r="29" spans="1:98" s="1" customFormat="1" ht="15.75" customHeight="1">
      <c r="A29" s="46"/>
      <c r="B29" s="44"/>
      <c r="C29" s="22" t="s">
        <v>65</v>
      </c>
      <c r="D29" s="4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</row>
    <row r="30" spans="1:98" s="1" customFormat="1" ht="15.75" customHeight="1">
      <c r="A30" s="46"/>
      <c r="B30" s="44"/>
      <c r="C30" s="22" t="s">
        <v>66</v>
      </c>
      <c r="D30" s="4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</row>
    <row r="31" spans="1:98" s="1" customFormat="1" ht="15.75" customHeight="1">
      <c r="A31" s="46"/>
      <c r="B31" s="44"/>
      <c r="C31" s="22" t="s">
        <v>67</v>
      </c>
      <c r="D31" s="4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</row>
    <row r="32" spans="1:98" s="1" customFormat="1" ht="15.75" customHeight="1">
      <c r="A32" s="46"/>
      <c r="B32" s="44"/>
      <c r="C32" s="22" t="s">
        <v>68</v>
      </c>
      <c r="D32" s="4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</row>
    <row r="33" spans="1:98" s="1" customFormat="1" ht="15.75" customHeight="1">
      <c r="A33" s="46"/>
      <c r="B33" s="44"/>
      <c r="C33" s="22" t="s">
        <v>69</v>
      </c>
      <c r="D33" s="4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</row>
    <row r="34" spans="1:98" s="1" customFormat="1" ht="15.75" customHeight="1">
      <c r="A34" s="46"/>
      <c r="B34" s="44"/>
      <c r="C34" s="22" t="s">
        <v>70</v>
      </c>
      <c r="D34" s="4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  <row r="35" spans="1:98" s="1" customFormat="1" ht="15.75" customHeight="1">
      <c r="A35" s="16" t="s">
        <v>130</v>
      </c>
      <c r="B35" s="47">
        <f>SUM(B7:B9)</f>
        <v>4095.9300000000003</v>
      </c>
      <c r="C35" s="16" t="s">
        <v>131</v>
      </c>
      <c r="D35" s="47">
        <f>SUM(D7:D34)</f>
        <v>4095.9317000000001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</row>
  </sheetData>
  <mergeCells count="3">
    <mergeCell ref="A2:D2"/>
    <mergeCell ref="A4:B4"/>
    <mergeCell ref="C4:D4"/>
  </mergeCells>
  <phoneticPr fontId="26" type="noConversion"/>
  <hyperlinks>
    <hyperlink ref="A1" location="目录!A1" display="返回"/>
  </hyperlinks>
  <printOptions horizontalCentered="1"/>
  <pageMargins left="0.39305555555555555" right="0.39305555555555555" top="0.78680555555555554" bottom="0.59027777777777779" header="0.51111111111111107" footer="0.51111111111111107"/>
  <pageSetup paperSize="9" orientation="landscape" horizontalDpi="300" verticalDpi="30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1"/>
  <sheetViews>
    <sheetView showGridLines="0" workbookViewId="0">
      <selection activeCell="V12" sqref="V12"/>
    </sheetView>
  </sheetViews>
  <sheetFormatPr defaultColWidth="9.140625" defaultRowHeight="12.75" customHeight="1"/>
  <cols>
    <col min="1" max="1" width="31.140625" style="1" customWidth="1"/>
    <col min="2" max="11" width="10.42578125" style="1" customWidth="1"/>
    <col min="12" max="13" width="6.85546875" style="1" customWidth="1"/>
  </cols>
  <sheetData>
    <row r="1" spans="1:11" s="1" customFormat="1" ht="24.75" customHeight="1">
      <c r="A1" s="8" t="s">
        <v>27</v>
      </c>
    </row>
    <row r="2" spans="1:11" s="1" customFormat="1" ht="24.75" customHeight="1">
      <c r="A2" s="80" t="s">
        <v>132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s="1" customFormat="1" ht="24.75" customHeight="1">
      <c r="K3" s="3" t="s">
        <v>29</v>
      </c>
    </row>
    <row r="4" spans="1:11" s="1" customFormat="1" ht="24.75" customHeight="1">
      <c r="A4" s="81" t="s">
        <v>133</v>
      </c>
      <c r="B4" s="81" t="s">
        <v>134</v>
      </c>
      <c r="C4" s="81" t="s">
        <v>135</v>
      </c>
      <c r="D4" s="81"/>
      <c r="E4" s="81"/>
      <c r="F4" s="81" t="s">
        <v>136</v>
      </c>
      <c r="G4" s="81"/>
      <c r="H4" s="81"/>
      <c r="I4" s="81" t="s">
        <v>137</v>
      </c>
      <c r="J4" s="81"/>
      <c r="K4" s="81"/>
    </row>
    <row r="5" spans="1:11" s="1" customFormat="1" ht="24.75" customHeight="1">
      <c r="A5" s="81"/>
      <c r="B5" s="81"/>
      <c r="C5" s="16" t="s">
        <v>134</v>
      </c>
      <c r="D5" s="16" t="s">
        <v>106</v>
      </c>
      <c r="E5" s="16" t="s">
        <v>107</v>
      </c>
      <c r="F5" s="16" t="s">
        <v>134</v>
      </c>
      <c r="G5" s="16" t="s">
        <v>106</v>
      </c>
      <c r="H5" s="16" t="s">
        <v>107</v>
      </c>
      <c r="I5" s="16" t="s">
        <v>134</v>
      </c>
      <c r="J5" s="16" t="s">
        <v>106</v>
      </c>
      <c r="K5" s="16" t="s">
        <v>107</v>
      </c>
    </row>
    <row r="6" spans="1:11" s="1" customFormat="1" ht="24.75" customHeight="1">
      <c r="A6" s="16" t="s">
        <v>109</v>
      </c>
      <c r="B6" s="16">
        <v>1</v>
      </c>
      <c r="C6" s="16">
        <v>2</v>
      </c>
      <c r="D6" s="16">
        <v>3</v>
      </c>
      <c r="E6" s="16">
        <v>4</v>
      </c>
      <c r="F6" s="16">
        <v>2</v>
      </c>
      <c r="G6" s="16">
        <v>3</v>
      </c>
      <c r="H6" s="16">
        <v>4</v>
      </c>
      <c r="I6" s="16">
        <v>2</v>
      </c>
      <c r="J6" s="16">
        <v>3</v>
      </c>
      <c r="K6" s="16">
        <v>4</v>
      </c>
    </row>
    <row r="7" spans="1:11" s="1" customFormat="1" ht="24.75" customHeight="1">
      <c r="A7" s="28" t="s">
        <v>134</v>
      </c>
      <c r="B7" s="33">
        <f>SUM(B8:B21)</f>
        <v>4095.9300000000003</v>
      </c>
      <c r="C7" s="33">
        <f t="shared" ref="C7:K7" si="0">SUM(C8:C21)</f>
        <v>1135.93</v>
      </c>
      <c r="D7" s="33">
        <f t="shared" si="0"/>
        <v>1135.93</v>
      </c>
      <c r="E7" s="33">
        <f t="shared" si="0"/>
        <v>0</v>
      </c>
      <c r="F7" s="33">
        <f t="shared" si="0"/>
        <v>2960</v>
      </c>
      <c r="G7" s="33">
        <f t="shared" si="0"/>
        <v>2960</v>
      </c>
      <c r="H7" s="33">
        <f t="shared" si="0"/>
        <v>0</v>
      </c>
      <c r="I7" s="33">
        <f t="shared" si="0"/>
        <v>0</v>
      </c>
      <c r="J7" s="33">
        <f t="shared" si="0"/>
        <v>0</v>
      </c>
      <c r="K7" s="33">
        <f t="shared" si="0"/>
        <v>0</v>
      </c>
    </row>
    <row r="8" spans="1:11" s="1" customFormat="1" ht="24.75" customHeight="1">
      <c r="A8" s="28"/>
      <c r="B8" s="33">
        <f t="shared" ref="B8:B21" si="1">C8+F8+I8</f>
        <v>4095.9300000000003</v>
      </c>
      <c r="C8" s="20">
        <f t="shared" ref="C8:C21" si="2">D8+E8</f>
        <v>1135.93</v>
      </c>
      <c r="D8" s="34">
        <f>163.35+972.58</f>
        <v>1135.93</v>
      </c>
      <c r="E8" s="21"/>
      <c r="F8" s="20">
        <f t="shared" ref="F8:F21" si="3">G8+H8</f>
        <v>2960</v>
      </c>
      <c r="G8" s="35">
        <f>1220+700+410+480+150</f>
        <v>2960</v>
      </c>
      <c r="H8" s="35"/>
      <c r="I8" s="20">
        <f t="shared" ref="I8:I21" si="4">J8+K8</f>
        <v>0</v>
      </c>
      <c r="J8" s="35"/>
      <c r="K8" s="35"/>
    </row>
    <row r="9" spans="1:11" s="1" customFormat="1" ht="24.75" customHeight="1">
      <c r="A9" s="18"/>
      <c r="B9" s="33">
        <f t="shared" si="1"/>
        <v>0</v>
      </c>
      <c r="C9" s="20">
        <f t="shared" si="2"/>
        <v>0</v>
      </c>
      <c r="D9" s="36"/>
      <c r="E9" s="23"/>
      <c r="F9" s="20">
        <f t="shared" si="3"/>
        <v>0</v>
      </c>
      <c r="G9" s="37"/>
      <c r="H9" s="37"/>
      <c r="I9" s="20">
        <f t="shared" si="4"/>
        <v>0</v>
      </c>
      <c r="J9" s="37"/>
      <c r="K9" s="37"/>
    </row>
    <row r="10" spans="1:11" s="1" customFormat="1" ht="24.75" customHeight="1">
      <c r="A10" s="18"/>
      <c r="B10" s="33">
        <f t="shared" si="1"/>
        <v>0</v>
      </c>
      <c r="C10" s="20">
        <f t="shared" si="2"/>
        <v>0</v>
      </c>
      <c r="D10" s="36"/>
      <c r="E10" s="23"/>
      <c r="F10" s="20">
        <f t="shared" si="3"/>
        <v>0</v>
      </c>
      <c r="G10" s="37"/>
      <c r="H10" s="37"/>
      <c r="I10" s="20">
        <f t="shared" si="4"/>
        <v>0</v>
      </c>
      <c r="J10" s="37"/>
      <c r="K10" s="37"/>
    </row>
    <row r="11" spans="1:11" s="1" customFormat="1" ht="24.75" customHeight="1">
      <c r="A11" s="18"/>
      <c r="B11" s="33">
        <f t="shared" si="1"/>
        <v>0</v>
      </c>
      <c r="C11" s="20">
        <f t="shared" si="2"/>
        <v>0</v>
      </c>
      <c r="D11" s="36"/>
      <c r="E11" s="23"/>
      <c r="F11" s="20">
        <f t="shared" si="3"/>
        <v>0</v>
      </c>
      <c r="G11" s="37"/>
      <c r="H11" s="37"/>
      <c r="I11" s="20">
        <f t="shared" si="4"/>
        <v>0</v>
      </c>
      <c r="J11" s="37"/>
      <c r="K11" s="37"/>
    </row>
    <row r="12" spans="1:11" s="1" customFormat="1" ht="24.75" customHeight="1">
      <c r="A12" s="18"/>
      <c r="B12" s="33">
        <f t="shared" si="1"/>
        <v>0</v>
      </c>
      <c r="C12" s="20">
        <f t="shared" si="2"/>
        <v>0</v>
      </c>
      <c r="D12" s="36"/>
      <c r="E12" s="23"/>
      <c r="F12" s="20">
        <f t="shared" si="3"/>
        <v>0</v>
      </c>
      <c r="G12" s="37"/>
      <c r="H12" s="37"/>
      <c r="I12" s="20">
        <f t="shared" si="4"/>
        <v>0</v>
      </c>
      <c r="J12" s="37"/>
      <c r="K12" s="37"/>
    </row>
    <row r="13" spans="1:11" s="1" customFormat="1" ht="24.75" customHeight="1">
      <c r="A13" s="18"/>
      <c r="B13" s="33">
        <f t="shared" si="1"/>
        <v>0</v>
      </c>
      <c r="C13" s="20">
        <f t="shared" si="2"/>
        <v>0</v>
      </c>
      <c r="D13" s="36"/>
      <c r="E13" s="23"/>
      <c r="F13" s="20">
        <f t="shared" si="3"/>
        <v>0</v>
      </c>
      <c r="G13" s="37"/>
      <c r="H13" s="37"/>
      <c r="I13" s="20">
        <f t="shared" si="4"/>
        <v>0</v>
      </c>
      <c r="J13" s="37"/>
      <c r="K13" s="37"/>
    </row>
    <row r="14" spans="1:11" s="1" customFormat="1" ht="24.75" customHeight="1">
      <c r="A14" s="18"/>
      <c r="B14" s="33">
        <f t="shared" si="1"/>
        <v>0</v>
      </c>
      <c r="C14" s="20">
        <f t="shared" si="2"/>
        <v>0</v>
      </c>
      <c r="D14" s="36"/>
      <c r="E14" s="23"/>
      <c r="F14" s="20">
        <f t="shared" si="3"/>
        <v>0</v>
      </c>
      <c r="G14" s="37"/>
      <c r="H14" s="37"/>
      <c r="I14" s="20">
        <f t="shared" si="4"/>
        <v>0</v>
      </c>
      <c r="J14" s="37"/>
      <c r="K14" s="37"/>
    </row>
    <row r="15" spans="1:11" s="1" customFormat="1" ht="24.75" customHeight="1">
      <c r="A15" s="18"/>
      <c r="B15" s="33">
        <f t="shared" si="1"/>
        <v>0</v>
      </c>
      <c r="C15" s="20">
        <f t="shared" si="2"/>
        <v>0</v>
      </c>
      <c r="D15" s="36"/>
      <c r="E15" s="23"/>
      <c r="F15" s="20">
        <f t="shared" si="3"/>
        <v>0</v>
      </c>
      <c r="G15" s="37"/>
      <c r="H15" s="37"/>
      <c r="I15" s="20">
        <f t="shared" si="4"/>
        <v>0</v>
      </c>
      <c r="J15" s="37"/>
      <c r="K15" s="37"/>
    </row>
    <row r="16" spans="1:11" s="1" customFormat="1" ht="24.75" customHeight="1">
      <c r="A16" s="18"/>
      <c r="B16" s="33">
        <f t="shared" si="1"/>
        <v>0</v>
      </c>
      <c r="C16" s="20">
        <f t="shared" si="2"/>
        <v>0</v>
      </c>
      <c r="D16" s="36"/>
      <c r="E16" s="23"/>
      <c r="F16" s="20">
        <f t="shared" si="3"/>
        <v>0</v>
      </c>
      <c r="G16" s="37"/>
      <c r="H16" s="37"/>
      <c r="I16" s="20">
        <f t="shared" si="4"/>
        <v>0</v>
      </c>
      <c r="J16" s="37"/>
      <c r="K16" s="37"/>
    </row>
    <row r="17" spans="1:11" s="1" customFormat="1" ht="24.75" customHeight="1">
      <c r="A17" s="18"/>
      <c r="B17" s="33">
        <f t="shared" si="1"/>
        <v>0</v>
      </c>
      <c r="C17" s="20">
        <f t="shared" si="2"/>
        <v>0</v>
      </c>
      <c r="D17" s="36"/>
      <c r="E17" s="23"/>
      <c r="F17" s="20">
        <f t="shared" si="3"/>
        <v>0</v>
      </c>
      <c r="G17" s="37"/>
      <c r="H17" s="37"/>
      <c r="I17" s="20">
        <f t="shared" si="4"/>
        <v>0</v>
      </c>
      <c r="J17" s="37"/>
      <c r="K17" s="37"/>
    </row>
    <row r="18" spans="1:11" s="1" customFormat="1" ht="24.75" customHeight="1">
      <c r="A18" s="18"/>
      <c r="B18" s="33">
        <f t="shared" si="1"/>
        <v>0</v>
      </c>
      <c r="C18" s="20">
        <f t="shared" si="2"/>
        <v>0</v>
      </c>
      <c r="D18" s="36"/>
      <c r="E18" s="23"/>
      <c r="F18" s="20">
        <f t="shared" si="3"/>
        <v>0</v>
      </c>
      <c r="G18" s="37"/>
      <c r="H18" s="37"/>
      <c r="I18" s="20">
        <f t="shared" si="4"/>
        <v>0</v>
      </c>
      <c r="J18" s="37"/>
      <c r="K18" s="37"/>
    </row>
    <row r="19" spans="1:11" s="1" customFormat="1" ht="24.75" customHeight="1">
      <c r="A19" s="18"/>
      <c r="B19" s="33">
        <f t="shared" si="1"/>
        <v>0</v>
      </c>
      <c r="C19" s="20">
        <f t="shared" si="2"/>
        <v>0</v>
      </c>
      <c r="D19" s="36"/>
      <c r="E19" s="23"/>
      <c r="F19" s="20">
        <f t="shared" si="3"/>
        <v>0</v>
      </c>
      <c r="G19" s="37"/>
      <c r="H19" s="37"/>
      <c r="I19" s="20">
        <f t="shared" si="4"/>
        <v>0</v>
      </c>
      <c r="J19" s="37"/>
      <c r="K19" s="37"/>
    </row>
    <row r="20" spans="1:11" s="1" customFormat="1" ht="24.75" customHeight="1">
      <c r="A20" s="18"/>
      <c r="B20" s="33">
        <f t="shared" si="1"/>
        <v>0</v>
      </c>
      <c r="C20" s="20">
        <f t="shared" si="2"/>
        <v>0</v>
      </c>
      <c r="D20" s="36"/>
      <c r="E20" s="23"/>
      <c r="F20" s="20">
        <f t="shared" si="3"/>
        <v>0</v>
      </c>
      <c r="G20" s="37"/>
      <c r="H20" s="37"/>
      <c r="I20" s="20">
        <f t="shared" si="4"/>
        <v>0</v>
      </c>
      <c r="J20" s="37"/>
      <c r="K20" s="37"/>
    </row>
    <row r="21" spans="1:11" s="1" customFormat="1" ht="24.75" customHeight="1">
      <c r="A21" s="18"/>
      <c r="B21" s="33">
        <f t="shared" si="1"/>
        <v>0</v>
      </c>
      <c r="C21" s="20">
        <f t="shared" si="2"/>
        <v>0</v>
      </c>
      <c r="D21" s="36"/>
      <c r="E21" s="23"/>
      <c r="F21" s="20">
        <f t="shared" si="3"/>
        <v>0</v>
      </c>
      <c r="G21" s="37"/>
      <c r="H21" s="37"/>
      <c r="I21" s="20">
        <f t="shared" si="4"/>
        <v>0</v>
      </c>
      <c r="J21" s="37"/>
      <c r="K21" s="37"/>
    </row>
  </sheetData>
  <mergeCells count="6">
    <mergeCell ref="A2:K2"/>
    <mergeCell ref="C4:E4"/>
    <mergeCell ref="F4:H4"/>
    <mergeCell ref="I4:K4"/>
    <mergeCell ref="A4:A5"/>
    <mergeCell ref="B4:B5"/>
  </mergeCells>
  <phoneticPr fontId="26" type="noConversion"/>
  <hyperlinks>
    <hyperlink ref="A1" location="目录!A1" display="返回"/>
  </hyperlinks>
  <printOptions horizontalCentered="1"/>
  <pageMargins left="0.59027777777777779" right="0.59027777777777779" top="0.39305555555555555" bottom="0.19652777777777777" header="0.51111111111111107" footer="0.51111111111111107"/>
  <pageSetup paperSize="9" orientation="landscape" horizontalDpi="300" verticalDpi="300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8"/>
  <sheetViews>
    <sheetView showGridLines="0" workbookViewId="0">
      <selection activeCell="C16" sqref="C16"/>
    </sheetView>
  </sheetViews>
  <sheetFormatPr defaultColWidth="9.140625" defaultRowHeight="12.75" customHeight="1"/>
  <cols>
    <col min="1" max="1" width="62.140625" style="1" customWidth="1"/>
    <col min="2" max="4" width="19.28515625" style="1" customWidth="1"/>
    <col min="5" max="6" width="6.85546875" style="1" customWidth="1"/>
  </cols>
  <sheetData>
    <row r="1" spans="1:5" s="1" customFormat="1" ht="24.75" customHeight="1">
      <c r="A1" s="8" t="s">
        <v>27</v>
      </c>
    </row>
    <row r="2" spans="1:5" s="1" customFormat="1" ht="24.75" customHeight="1">
      <c r="A2" s="80" t="s">
        <v>138</v>
      </c>
      <c r="B2" s="80"/>
      <c r="C2" s="80"/>
      <c r="D2" s="80"/>
    </row>
    <row r="3" spans="1:5" s="1" customFormat="1" ht="24.75" customHeight="1">
      <c r="D3" s="3" t="s">
        <v>29</v>
      </c>
    </row>
    <row r="4" spans="1:5" s="1" customFormat="1" ht="20.25" customHeight="1">
      <c r="A4" s="81" t="s">
        <v>104</v>
      </c>
      <c r="B4" s="81" t="s">
        <v>135</v>
      </c>
      <c r="C4" s="81"/>
      <c r="D4" s="81"/>
    </row>
    <row r="5" spans="1:5" s="1" customFormat="1" ht="20.25" customHeight="1">
      <c r="A5" s="81"/>
      <c r="B5" s="16" t="s">
        <v>134</v>
      </c>
      <c r="C5" s="16" t="s">
        <v>106</v>
      </c>
      <c r="D5" s="16" t="s">
        <v>107</v>
      </c>
    </row>
    <row r="6" spans="1:5" s="1" customFormat="1" ht="20.25" customHeight="1">
      <c r="A6" s="16" t="s">
        <v>109</v>
      </c>
      <c r="B6" s="16">
        <v>1</v>
      </c>
      <c r="C6" s="16">
        <v>2</v>
      </c>
      <c r="D6" s="16">
        <v>3</v>
      </c>
    </row>
    <row r="7" spans="1:5" s="1" customFormat="1" ht="20.25" customHeight="1">
      <c r="A7" s="28" t="s">
        <v>134</v>
      </c>
      <c r="B7" s="29">
        <f>SUM(B8:B27)</f>
        <v>1135.931</v>
      </c>
      <c r="C7" s="29">
        <f>SUM(C8:C27)</f>
        <v>1135.931</v>
      </c>
      <c r="D7" s="29">
        <f>SUM(D8:D27)</f>
        <v>0</v>
      </c>
    </row>
    <row r="8" spans="1:5" s="1" customFormat="1" ht="20.25" customHeight="1">
      <c r="A8" s="18" t="s">
        <v>114</v>
      </c>
      <c r="B8" s="29">
        <f>C8+D8</f>
        <v>58.17</v>
      </c>
      <c r="C8" s="30">
        <v>58.17</v>
      </c>
      <c r="D8" s="31"/>
    </row>
    <row r="9" spans="1:5" s="1" customFormat="1" ht="20.25" customHeight="1">
      <c r="A9" s="18" t="s">
        <v>115</v>
      </c>
      <c r="B9" s="29">
        <f t="shared" ref="B9:B27" si="0">C9+D9</f>
        <v>137.001</v>
      </c>
      <c r="C9" s="30">
        <f>81.6645+55.3365</f>
        <v>137.001</v>
      </c>
      <c r="D9" s="31"/>
    </row>
    <row r="10" spans="1:5" s="1" customFormat="1" ht="20.25" customHeight="1">
      <c r="A10" s="18" t="s">
        <v>116</v>
      </c>
      <c r="B10" s="29">
        <f t="shared" si="0"/>
        <v>442.4</v>
      </c>
      <c r="C10" s="30">
        <v>442.4</v>
      </c>
      <c r="D10" s="32"/>
    </row>
    <row r="11" spans="1:5" s="1" customFormat="1" ht="20.25" customHeight="1">
      <c r="A11" s="18" t="s">
        <v>117</v>
      </c>
      <c r="B11" s="29">
        <f t="shared" si="0"/>
        <v>77.56</v>
      </c>
      <c r="C11" s="30">
        <v>77.56</v>
      </c>
      <c r="D11" s="32"/>
    </row>
    <row r="12" spans="1:5" s="1" customFormat="1" ht="20.25" customHeight="1">
      <c r="A12" s="18" t="s">
        <v>118</v>
      </c>
      <c r="B12" s="29">
        <f t="shared" si="0"/>
        <v>387.66</v>
      </c>
      <c r="C12" s="30">
        <v>387.66</v>
      </c>
      <c r="D12" s="32"/>
      <c r="E12" s="14"/>
    </row>
    <row r="13" spans="1:5" s="1" customFormat="1" ht="20.25" customHeight="1">
      <c r="A13" s="18" t="s">
        <v>119</v>
      </c>
      <c r="B13" s="29">
        <f t="shared" si="0"/>
        <v>5.19</v>
      </c>
      <c r="C13" s="23">
        <v>5.19</v>
      </c>
      <c r="D13" s="32"/>
      <c r="E13" s="14"/>
    </row>
    <row r="14" spans="1:5" s="1" customFormat="1" ht="20.25" customHeight="1">
      <c r="A14" s="18" t="s">
        <v>120</v>
      </c>
      <c r="B14" s="29">
        <f t="shared" si="0"/>
        <v>27.95</v>
      </c>
      <c r="C14" s="23">
        <v>27.95</v>
      </c>
      <c r="D14" s="32"/>
      <c r="E14" s="14"/>
    </row>
    <row r="15" spans="1:5" s="1" customFormat="1" ht="20.25" customHeight="1">
      <c r="A15" s="18"/>
      <c r="B15" s="29">
        <f t="shared" si="0"/>
        <v>0</v>
      </c>
      <c r="C15" s="32"/>
      <c r="D15" s="32"/>
      <c r="E15" s="14"/>
    </row>
    <row r="16" spans="1:5" s="1" customFormat="1" ht="20.25" customHeight="1">
      <c r="A16" s="18"/>
      <c r="B16" s="29">
        <f t="shared" si="0"/>
        <v>0</v>
      </c>
      <c r="C16" s="31"/>
      <c r="D16" s="31"/>
      <c r="E16" s="14"/>
    </row>
    <row r="17" spans="1:5" s="1" customFormat="1" ht="20.25" customHeight="1">
      <c r="A17" s="18"/>
      <c r="B17" s="29">
        <f t="shared" si="0"/>
        <v>0</v>
      </c>
      <c r="C17" s="31"/>
      <c r="D17" s="31"/>
      <c r="E17" s="14"/>
    </row>
    <row r="18" spans="1:5" s="1" customFormat="1" ht="20.25" customHeight="1">
      <c r="A18" s="18"/>
      <c r="B18" s="29">
        <f t="shared" si="0"/>
        <v>0</v>
      </c>
      <c r="C18" s="32"/>
      <c r="D18" s="32"/>
      <c r="E18" s="14"/>
    </row>
    <row r="19" spans="1:5" s="1" customFormat="1" ht="20.25" customHeight="1">
      <c r="A19" s="18"/>
      <c r="B19" s="29">
        <f t="shared" si="0"/>
        <v>0</v>
      </c>
      <c r="C19" s="32"/>
      <c r="D19" s="32"/>
      <c r="E19" s="14"/>
    </row>
    <row r="20" spans="1:5" s="1" customFormat="1" ht="20.25" customHeight="1">
      <c r="A20" s="28"/>
      <c r="B20" s="29">
        <f t="shared" si="0"/>
        <v>0</v>
      </c>
      <c r="C20" s="31"/>
      <c r="D20" s="31"/>
    </row>
    <row r="21" spans="1:5" s="1" customFormat="1" ht="20.25" customHeight="1">
      <c r="A21" s="28"/>
      <c r="B21" s="29">
        <f t="shared" si="0"/>
        <v>0</v>
      </c>
      <c r="C21" s="31"/>
      <c r="D21" s="31"/>
    </row>
    <row r="22" spans="1:5" s="1" customFormat="1" ht="20.25" customHeight="1">
      <c r="A22" s="18"/>
      <c r="B22" s="29">
        <f t="shared" si="0"/>
        <v>0</v>
      </c>
      <c r="C22" s="32"/>
      <c r="D22" s="32"/>
    </row>
    <row r="23" spans="1:5" s="1" customFormat="1" ht="20.25" customHeight="1">
      <c r="A23" s="18"/>
      <c r="B23" s="29">
        <f t="shared" si="0"/>
        <v>0</v>
      </c>
      <c r="C23" s="32"/>
      <c r="D23" s="32"/>
    </row>
    <row r="24" spans="1:5" s="1" customFormat="1" ht="20.25" customHeight="1">
      <c r="A24" s="18"/>
      <c r="B24" s="29">
        <f t="shared" si="0"/>
        <v>0</v>
      </c>
      <c r="C24" s="32"/>
      <c r="D24" s="32"/>
    </row>
    <row r="25" spans="1:5" s="1" customFormat="1" ht="20.25" customHeight="1">
      <c r="A25" s="28"/>
      <c r="B25" s="29">
        <f t="shared" si="0"/>
        <v>0</v>
      </c>
      <c r="C25" s="31"/>
      <c r="D25" s="31"/>
    </row>
    <row r="26" spans="1:5" s="1" customFormat="1" ht="20.25" customHeight="1">
      <c r="A26" s="28"/>
      <c r="B26" s="29">
        <f t="shared" si="0"/>
        <v>0</v>
      </c>
      <c r="C26" s="31"/>
      <c r="D26" s="31"/>
    </row>
    <row r="27" spans="1:5" s="1" customFormat="1" ht="20.25" customHeight="1">
      <c r="A27" s="18"/>
      <c r="B27" s="29">
        <f t="shared" si="0"/>
        <v>0</v>
      </c>
      <c r="C27" s="32"/>
      <c r="D27" s="32"/>
    </row>
    <row r="28" spans="1:5" ht="21" customHeight="1"/>
  </sheetData>
  <mergeCells count="3">
    <mergeCell ref="A2:D2"/>
    <mergeCell ref="B4:D4"/>
    <mergeCell ref="A4:A5"/>
  </mergeCells>
  <phoneticPr fontId="26" type="noConversion"/>
  <hyperlinks>
    <hyperlink ref="A1" location="目录!A1" display="返回"/>
  </hyperlinks>
  <printOptions horizontalCentered="1"/>
  <pageMargins left="0.78680555555555554" right="0.78680555555555554" top="0.39305555555555555" bottom="0.19652777777777777" header="0.51111111111111107" footer="0.51111111111111107"/>
  <pageSetup paperSize="9" orientation="landscape" horizontalDpi="300" verticalDpi="300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7"/>
  <sheetViews>
    <sheetView showGridLines="0" topLeftCell="A13" workbookViewId="0">
      <selection activeCell="H16" sqref="H16"/>
    </sheetView>
  </sheetViews>
  <sheetFormatPr defaultColWidth="9.140625" defaultRowHeight="12.75" customHeight="1"/>
  <cols>
    <col min="1" max="1" width="37" style="1" customWidth="1"/>
    <col min="2" max="4" width="18.85546875" style="1" customWidth="1"/>
    <col min="5" max="6" width="6.85546875" style="1" customWidth="1"/>
  </cols>
  <sheetData>
    <row r="1" spans="1:4" s="1" customFormat="1" ht="24.75" customHeight="1">
      <c r="A1" s="8" t="s">
        <v>27</v>
      </c>
    </row>
    <row r="2" spans="1:4" s="1" customFormat="1" ht="24.75" customHeight="1">
      <c r="A2" s="84" t="s">
        <v>139</v>
      </c>
      <c r="B2" s="84"/>
      <c r="C2" s="84"/>
      <c r="D2" s="84"/>
    </row>
    <row r="3" spans="1:4" s="1" customFormat="1" ht="24.75" customHeight="1">
      <c r="D3" s="3" t="s">
        <v>29</v>
      </c>
    </row>
    <row r="4" spans="1:4" s="1" customFormat="1" ht="22.5" customHeight="1">
      <c r="A4" s="85" t="s">
        <v>140</v>
      </c>
      <c r="B4" s="85" t="s">
        <v>141</v>
      </c>
      <c r="C4" s="85"/>
      <c r="D4" s="85"/>
    </row>
    <row r="5" spans="1:4" s="1" customFormat="1" ht="22.5" customHeight="1">
      <c r="A5" s="85"/>
      <c r="B5" s="10" t="s">
        <v>134</v>
      </c>
      <c r="C5" s="10" t="s">
        <v>142</v>
      </c>
      <c r="D5" s="10" t="s">
        <v>143</v>
      </c>
    </row>
    <row r="6" spans="1:4" s="1" customFormat="1" ht="22.5" customHeight="1">
      <c r="A6" s="24" t="s">
        <v>109</v>
      </c>
      <c r="B6" s="10">
        <v>1</v>
      </c>
      <c r="C6" s="10">
        <v>2</v>
      </c>
      <c r="D6" s="10">
        <v>3</v>
      </c>
    </row>
    <row r="7" spans="1:4" s="1" customFormat="1" ht="22.5" customHeight="1">
      <c r="A7" s="25" t="s">
        <v>134</v>
      </c>
      <c r="B7" s="11">
        <f>C7+D7</f>
        <v>1135.9339</v>
      </c>
      <c r="C7" s="11">
        <f>C8+C14+C30</f>
        <v>74.119699999999995</v>
      </c>
      <c r="D7" s="11">
        <f>D8+D14+D30</f>
        <v>1061.8142</v>
      </c>
    </row>
    <row r="8" spans="1:4" s="1" customFormat="1" ht="22.5" customHeight="1">
      <c r="A8" s="25" t="s">
        <v>144</v>
      </c>
      <c r="B8" s="11">
        <f t="shared" ref="B8:B37" si="0">C8+D8</f>
        <v>1006.4777</v>
      </c>
      <c r="C8" s="11">
        <f>SUM(C9:C13)</f>
        <v>0</v>
      </c>
      <c r="D8" s="11">
        <f>SUM(D9:D13)</f>
        <v>1006.4777</v>
      </c>
    </row>
    <row r="9" spans="1:4" s="1" customFormat="1" ht="22.5" customHeight="1">
      <c r="A9" s="26" t="s">
        <v>145</v>
      </c>
      <c r="B9" s="11">
        <f t="shared" si="0"/>
        <v>280.24439999999998</v>
      </c>
      <c r="C9" s="27"/>
      <c r="D9" s="27">
        <f>280.2444</f>
        <v>280.24439999999998</v>
      </c>
    </row>
    <row r="10" spans="1:4" s="1" customFormat="1" ht="22.5" customHeight="1">
      <c r="A10" s="26" t="s">
        <v>146</v>
      </c>
      <c r="B10" s="11">
        <f t="shared" si="0"/>
        <v>204.5196</v>
      </c>
      <c r="C10" s="27"/>
      <c r="D10" s="27">
        <f>204.5196</f>
        <v>204.5196</v>
      </c>
    </row>
    <row r="11" spans="1:4" s="1" customFormat="1" ht="22.5" customHeight="1">
      <c r="A11" s="26" t="s">
        <v>147</v>
      </c>
      <c r="B11" s="11">
        <f t="shared" si="0"/>
        <v>23.3537</v>
      </c>
      <c r="C11" s="27"/>
      <c r="D11" s="27">
        <v>23.3537</v>
      </c>
    </row>
    <row r="12" spans="1:4" s="1" customFormat="1" ht="22.5" customHeight="1">
      <c r="A12" s="26" t="s">
        <v>148</v>
      </c>
      <c r="B12" s="11">
        <f t="shared" si="0"/>
        <v>498.36</v>
      </c>
      <c r="C12" s="27"/>
      <c r="D12" s="27">
        <v>498.36</v>
      </c>
    </row>
    <row r="13" spans="1:4" s="1" customFormat="1" ht="22.5" customHeight="1">
      <c r="A13" s="26" t="s">
        <v>149</v>
      </c>
      <c r="B13" s="11">
        <f t="shared" si="0"/>
        <v>0</v>
      </c>
      <c r="C13" s="27"/>
      <c r="D13" s="27"/>
    </row>
    <row r="14" spans="1:4" s="1" customFormat="1" ht="22.5" customHeight="1">
      <c r="A14" s="25" t="s">
        <v>150</v>
      </c>
      <c r="B14" s="11">
        <f t="shared" si="0"/>
        <v>55.336500000000001</v>
      </c>
      <c r="C14" s="11">
        <f>SUM(C15:C29)</f>
        <v>0</v>
      </c>
      <c r="D14" s="11">
        <f>SUM(D15:D29)</f>
        <v>55.336500000000001</v>
      </c>
    </row>
    <row r="15" spans="1:4" s="1" customFormat="1" ht="22.5" customHeight="1">
      <c r="A15" s="26" t="s">
        <v>151</v>
      </c>
      <c r="B15" s="11">
        <f t="shared" si="0"/>
        <v>17.149999999999999</v>
      </c>
      <c r="C15" s="27"/>
      <c r="D15" s="27">
        <v>17.149999999999999</v>
      </c>
    </row>
    <row r="16" spans="1:4" s="1" customFormat="1" ht="22.5" customHeight="1">
      <c r="A16" s="26" t="s">
        <v>152</v>
      </c>
      <c r="B16" s="11">
        <f t="shared" si="0"/>
        <v>1</v>
      </c>
      <c r="C16" s="27"/>
      <c r="D16" s="27">
        <v>1</v>
      </c>
    </row>
    <row r="17" spans="1:4" s="1" customFormat="1" ht="22.5" customHeight="1">
      <c r="A17" s="26" t="s">
        <v>153</v>
      </c>
      <c r="B17" s="11">
        <f t="shared" si="0"/>
        <v>4</v>
      </c>
      <c r="C17" s="27"/>
      <c r="D17" s="27">
        <v>4</v>
      </c>
    </row>
    <row r="18" spans="1:4" s="1" customFormat="1" ht="22.5" customHeight="1">
      <c r="A18" s="26" t="s">
        <v>154</v>
      </c>
      <c r="B18" s="11">
        <f t="shared" si="0"/>
        <v>1.5</v>
      </c>
      <c r="C18" s="27"/>
      <c r="D18" s="27">
        <v>1.5</v>
      </c>
    </row>
    <row r="19" spans="1:4" s="1" customFormat="1" ht="22.5" customHeight="1">
      <c r="A19" s="26" t="s">
        <v>155</v>
      </c>
      <c r="B19" s="11">
        <f t="shared" si="0"/>
        <v>5.6292999999999997</v>
      </c>
      <c r="C19" s="27"/>
      <c r="D19" s="27">
        <v>5.6292999999999997</v>
      </c>
    </row>
    <row r="20" spans="1:4" s="1" customFormat="1" ht="22.5" customHeight="1">
      <c r="A20" s="26" t="s">
        <v>156</v>
      </c>
      <c r="B20" s="11">
        <f t="shared" si="0"/>
        <v>8</v>
      </c>
      <c r="C20" s="27"/>
      <c r="D20" s="27">
        <v>8</v>
      </c>
    </row>
    <row r="21" spans="1:4" s="1" customFormat="1" ht="22.5" customHeight="1">
      <c r="A21" s="26" t="s">
        <v>157</v>
      </c>
      <c r="B21" s="11">
        <f t="shared" si="0"/>
        <v>3</v>
      </c>
      <c r="C21" s="27"/>
      <c r="D21" s="27">
        <v>3</v>
      </c>
    </row>
    <row r="22" spans="1:4" s="1" customFormat="1" ht="22.5" customHeight="1">
      <c r="A22" s="26" t="s">
        <v>158</v>
      </c>
      <c r="B22" s="11">
        <f t="shared" si="0"/>
        <v>0</v>
      </c>
      <c r="C22" s="27"/>
      <c r="D22" s="27"/>
    </row>
    <row r="23" spans="1:4" s="1" customFormat="1" ht="22.5" customHeight="1">
      <c r="A23" s="26" t="s">
        <v>159</v>
      </c>
      <c r="B23" s="11">
        <f t="shared" si="0"/>
        <v>0</v>
      </c>
      <c r="C23" s="27"/>
      <c r="D23" s="27"/>
    </row>
    <row r="24" spans="1:4" s="1" customFormat="1" ht="22.5" customHeight="1">
      <c r="A24" s="26" t="s">
        <v>160</v>
      </c>
      <c r="B24" s="11">
        <f t="shared" si="0"/>
        <v>0</v>
      </c>
      <c r="C24" s="27"/>
      <c r="D24" s="27"/>
    </row>
    <row r="25" spans="1:4" s="1" customFormat="1" ht="22.5" customHeight="1">
      <c r="A25" s="26" t="s">
        <v>161</v>
      </c>
      <c r="B25" s="11">
        <f t="shared" si="0"/>
        <v>5.8171999999999997</v>
      </c>
      <c r="C25" s="27"/>
      <c r="D25" s="27">
        <v>5.8171999999999997</v>
      </c>
    </row>
    <row r="26" spans="1:4" s="1" customFormat="1" ht="22.5" customHeight="1">
      <c r="A26" s="26" t="s">
        <v>162</v>
      </c>
      <c r="B26" s="11">
        <f t="shared" si="0"/>
        <v>0</v>
      </c>
      <c r="C26" s="27"/>
      <c r="D26" s="27"/>
    </row>
    <row r="27" spans="1:4" s="1" customFormat="1" ht="22.5" customHeight="1">
      <c r="A27" s="26" t="s">
        <v>163</v>
      </c>
      <c r="B27" s="11">
        <f t="shared" si="0"/>
        <v>0</v>
      </c>
      <c r="C27" s="27"/>
      <c r="D27" s="27"/>
    </row>
    <row r="28" spans="1:4" s="1" customFormat="1" ht="22.5" customHeight="1">
      <c r="A28" s="26" t="s">
        <v>164</v>
      </c>
      <c r="B28" s="11">
        <f t="shared" si="0"/>
        <v>9.24</v>
      </c>
      <c r="C28" s="27"/>
      <c r="D28" s="27">
        <v>9.24</v>
      </c>
    </row>
    <row r="29" spans="1:4" s="1" customFormat="1" ht="22.5" customHeight="1">
      <c r="A29" s="26" t="s">
        <v>165</v>
      </c>
      <c r="B29" s="11">
        <f t="shared" si="0"/>
        <v>0</v>
      </c>
      <c r="C29" s="27"/>
      <c r="D29" s="27"/>
    </row>
    <row r="30" spans="1:4" s="1" customFormat="1" ht="22.5" customHeight="1">
      <c r="A30" s="25" t="s">
        <v>166</v>
      </c>
      <c r="B30" s="11">
        <f t="shared" si="0"/>
        <v>74.119699999999995</v>
      </c>
      <c r="C30" s="11">
        <f>SUM(C31:C37)</f>
        <v>74.119699999999995</v>
      </c>
      <c r="D30" s="11">
        <f>SUM(D31:D37)</f>
        <v>0</v>
      </c>
    </row>
    <row r="31" spans="1:4" s="1" customFormat="1" ht="22.5" customHeight="1">
      <c r="A31" s="26" t="s">
        <v>167</v>
      </c>
      <c r="B31" s="11">
        <f t="shared" si="0"/>
        <v>0</v>
      </c>
      <c r="C31" s="27"/>
      <c r="D31" s="27"/>
    </row>
    <row r="32" spans="1:4" s="1" customFormat="1" ht="22.5" customHeight="1">
      <c r="A32" s="26" t="s">
        <v>168</v>
      </c>
      <c r="B32" s="11">
        <f t="shared" si="0"/>
        <v>0</v>
      </c>
      <c r="C32" s="27"/>
      <c r="D32" s="27"/>
    </row>
    <row r="33" spans="1:4" s="1" customFormat="1" ht="22.5" customHeight="1">
      <c r="A33" s="26" t="s">
        <v>169</v>
      </c>
      <c r="B33" s="11" t="e">
        <f>#REF!+C33</f>
        <v>#REF!</v>
      </c>
      <c r="C33" s="27">
        <v>0.34799999999999998</v>
      </c>
      <c r="D33" s="27"/>
    </row>
    <row r="34" spans="1:4" s="1" customFormat="1" ht="22.5" customHeight="1">
      <c r="A34" s="26" t="s">
        <v>170</v>
      </c>
      <c r="B34" s="11">
        <f t="shared" si="0"/>
        <v>0</v>
      </c>
      <c r="C34" s="27"/>
      <c r="D34" s="27"/>
    </row>
    <row r="35" spans="1:4" s="1" customFormat="1" ht="22.5" customHeight="1">
      <c r="A35" s="26" t="s">
        <v>171</v>
      </c>
      <c r="B35" s="11">
        <f t="shared" si="0"/>
        <v>0</v>
      </c>
      <c r="C35" s="27"/>
      <c r="D35" s="27"/>
    </row>
    <row r="36" spans="1:4" s="1" customFormat="1" ht="22.5" customHeight="1">
      <c r="A36" s="26" t="s">
        <v>172</v>
      </c>
      <c r="B36" s="11">
        <f t="shared" si="0"/>
        <v>58.171700000000001</v>
      </c>
      <c r="C36" s="27">
        <v>58.171700000000001</v>
      </c>
      <c r="D36" s="27"/>
    </row>
    <row r="37" spans="1:4" s="1" customFormat="1" ht="22.5" customHeight="1">
      <c r="A37" s="26" t="s">
        <v>173</v>
      </c>
      <c r="B37" s="11">
        <f t="shared" si="0"/>
        <v>15.6</v>
      </c>
      <c r="C37" s="27">
        <v>15.6</v>
      </c>
      <c r="D37" s="27"/>
    </row>
  </sheetData>
  <mergeCells count="3">
    <mergeCell ref="A2:D2"/>
    <mergeCell ref="B4:D4"/>
    <mergeCell ref="A4:A5"/>
  </mergeCells>
  <phoneticPr fontId="26" type="noConversion"/>
  <hyperlinks>
    <hyperlink ref="A1" location="目录!A1" display="返回"/>
  </hyperlinks>
  <printOptions horizontalCentered="1"/>
  <pageMargins left="0.78680555555555554" right="0.78680555555555554" top="0.39305555555555555" bottom="0.19652777777777777" header="0.51111111111111107" footer="0.51111111111111107"/>
  <pageSetup paperSize="9" orientation="landscape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3</vt:i4>
      </vt:variant>
    </vt:vector>
  </HeadingPairs>
  <TitlesOfParts>
    <vt:vector size="15" baseType="lpstr">
      <vt:lpstr>草案-封面 </vt:lpstr>
      <vt:lpstr>目录</vt:lpstr>
      <vt:lpstr>（1）</vt:lpstr>
      <vt:lpstr>（2）</vt:lpstr>
      <vt:lpstr>（3）</vt:lpstr>
      <vt:lpstr>（4）</vt:lpstr>
      <vt:lpstr>（5）</vt:lpstr>
      <vt:lpstr>（6）</vt:lpstr>
      <vt:lpstr>（7）</vt:lpstr>
      <vt:lpstr>（8）</vt:lpstr>
      <vt:lpstr>（9）</vt:lpstr>
      <vt:lpstr>（10）</vt:lpstr>
      <vt:lpstr>'（1）'!Print_Titles</vt:lpstr>
      <vt:lpstr>'（2）'!Print_Titles</vt:lpstr>
      <vt:lpstr>'（7）'!Print_Titles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chenpenghan</dc:creator>
  <cp:lastModifiedBy>Windows 用户</cp:lastModifiedBy>
  <cp:revision>1</cp:revision>
  <cp:lastPrinted>2017-02-09T04:43:06Z</cp:lastPrinted>
  <dcterms:created xsi:type="dcterms:W3CDTF">2018-01-23T08:25:15Z</dcterms:created>
  <dcterms:modified xsi:type="dcterms:W3CDTF">2021-03-18T07:29:52Z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