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1"/>
  </bookViews>
  <sheets>
    <sheet name="完成情况表" sheetId="1" r:id="rId1"/>
    <sheet name="项目公示" sheetId="2" r:id="rId2"/>
  </sheets>
  <definedNames>
    <definedName name="_xlnm.Print_Titles" localSheetId="0">完成情况表!$1:$3</definedName>
    <definedName name="_xlnm.Print_Titles" localSheetId="1">项目公示!$1:$4</definedName>
  </definedNames>
  <calcPr calcId="144525"/>
</workbook>
</file>

<file path=xl/sharedStrings.xml><?xml version="1.0" encoding="utf-8"?>
<sst xmlns="http://schemas.openxmlformats.org/spreadsheetml/2006/main" count="229" uniqueCount="109">
  <si>
    <t>会宁县水务局2019年度扶贫资金项目实施计划完成情况表</t>
  </si>
  <si>
    <t>单位：万元、个、户</t>
  </si>
  <si>
    <t>序号</t>
  </si>
  <si>
    <t>项目名称</t>
  </si>
  <si>
    <t>建设内容</t>
  </si>
  <si>
    <t xml:space="preserve">投资   </t>
  </si>
  <si>
    <t>资金来源</t>
  </si>
  <si>
    <t>建设期限</t>
  </si>
  <si>
    <t>项目完成情况综述</t>
  </si>
  <si>
    <t>资金报账情况</t>
  </si>
  <si>
    <t>扶贫效益发挥情况</t>
  </si>
  <si>
    <t>受益村数</t>
  </si>
  <si>
    <t>受益户数</t>
  </si>
  <si>
    <t>受益人数</t>
  </si>
  <si>
    <t>备注</t>
  </si>
  <si>
    <t>汉家岔镇惠民种养殖合作社蓄水池建设</t>
  </si>
  <si>
    <r>
      <rPr>
        <sz val="10"/>
        <color theme="1"/>
        <rFont val="宋体"/>
        <charset val="134"/>
        <scheme val="minor"/>
      </rPr>
      <t xml:space="preserve">  在汉家岔镇花岔村、王马山村、大庄村、细岔村、汉岔村、阴山村、双庙村、荆坪村、塔岔村等9个惠民种养殖合作社新建100m</t>
    </r>
    <r>
      <rPr>
        <sz val="10"/>
        <color theme="1"/>
        <rFont val="宋体"/>
        <charset val="134"/>
        <scheme val="minor"/>
      </rPr>
      <t>³</t>
    </r>
    <r>
      <rPr>
        <sz val="10"/>
        <color theme="1"/>
        <rFont val="宋体"/>
        <charset val="134"/>
        <scheme val="minor"/>
      </rPr>
      <t>蓄水池9座，每座7万元。</t>
    </r>
  </si>
  <si>
    <t>财政专项扶贫资</t>
  </si>
  <si>
    <t>2019.1-2019.12</t>
  </si>
  <si>
    <t>进一步解决群众饮水安全问题。</t>
  </si>
  <si>
    <t>安全饮水建设</t>
  </si>
  <si>
    <t xml:space="preserve">  汉家岔镇居住分散、离分水井较远的500户农户自来水入户给予补贴，资金53.5万元；</t>
  </si>
  <si>
    <t xml:space="preserve">  大沟镇为2000户贫困户建设自来水入户井、安装水表、埋设管线等自来水入户设施，资金290万元。</t>
  </si>
  <si>
    <t>生态产业配套水源项目</t>
  </si>
  <si>
    <t xml:space="preserve">    为河畔镇、草滩镇等9个乡镇14个行政村新建产业配套水源设施，其中：1、草滩镇麦李村新建2万m³蓄水池1座，加压泵站1座，埋设管道DN250PVC管道500m；2、柴门镇何门村新建4.3万m³蓄水池1座，加压泵站1座，埋设管道DN450 PVC管280m；3、大沟镇刘沟村新建2000m³蓄水池1座，埋设管道DN250 UPVC管3700m；4、河畔镇车川村车川社新建1万m³蓄水池1座，加压泵站1座,埋设取水钢管320m；5、河畔镇车川村关河社新建1万m³蓄水池1座，加压泵站1座，埋设管道DN2315 UPVC270m；6、河畔镇车川村慢牛坡社新建1万m³蓄水池1座，改造加压泵站1座；7、刘家寨镇二塬村新建1万m³蓄水池1座，埋设管道DN250UPVC管140m；8、刘家寨镇李寨村新建2万m³蓄水池1座，埋设管道DN250PVC管道3539m；9、土门岘镇苏堡村新建2万m³蓄水池1座，埋设管道6399m；10、新塬镇老庄村新建截水坝1座,埋设管道DN200PVC管5000m；11、新塬镇老庄村新建8000m³蓄水池1座，浮船泵1座，配电室1间；12、新塬镇新塬村新建2万m³蓄水池1座，埋设管道1000m；13、白草塬镇树王村新建2万m³蓄水池1座，加压泵站1座，埋设管道DN280PVC管道15m；14、河畔镇两迎水村新建3万m³蓄水池1座，改造加压泵站1座，埋设管道DN355 PVC管330m；15、河畔镇中滩村新建3万m³蓄水池1座，加压泵站1座，埋设管道DN500 PVC管130m；16、河畔镇冯堡村新建3万m³蓄水池1座，加压泵站1座，埋设管道DN355 PVC管65m；17、郭城驿镇驮营村新建5.5万m³蓄水池1座，加压泵站1座，埋设管道DN400PVC管道520m。</t>
  </si>
  <si>
    <t>2019.07-2019.12</t>
  </si>
  <si>
    <t xml:space="preserve">1、草滩镇麦李村新建2万m³蓄水池1座，加压泵站1座，埋设管道DN250PVC管道500m；2、柴门镇何门村新建4.3万m³蓄水池1座，加压泵站1座，埋设管道DN450 PVC管280m；3、大沟镇刘沟村新建2000m³蓄水池1座，埋设管道DN250 UPVC管3700m；4、河畔镇车川村车川社新建1万m³蓄水池1座，加压泵站1座,埋设取水钢管320m；5、河畔镇车川村关河社新建1万m³蓄水池1座，加压泵站1座，埋设管道DN2315 UPVC270m；6、河畔镇车川村慢牛坡社新建1万m³蓄水池1座，改造加压泵站1座；7、刘家寨镇二塬村新建1万m³蓄水池1座，埋设管道DN250UPVC管140m；8、刘家寨镇李寨村新建2万m³蓄水池1座，埋设管道DN250PVC管道3539m；9、土门岘镇苏堡村新建2万m³蓄水池1座，埋设管道6399m；10、新塬镇老庄村新建截水坝1座,埋设管道DN200PVC管5000m；11、新塬镇老庄村新建8000m³蓄水池1座，浮船泵1座，配电室1间；12、新塬镇新塬村新建2万m³蓄水池1座，埋设管道1000m；13、白草塬镇树王村新建2万m³蓄水池1座，加压泵站1座，埋设管道DN280PVC管道15m；14、河畔镇两迎水村新建3万m³蓄水池1座，改造加压泵站1座，埋设管道DN355 PVC管330m；15、河畔镇中滩村新建3万m³蓄水池1座，加压泵站1座，埋设管道DN500 PVC管130m；16、河畔镇冯堡村新建3万m³蓄水池1座，加压泵站1座，埋设管道DN355 PVC管65m；17、郭城驿镇驮营村新建5.5万m³蓄水池1座，加压泵站1座，埋设管道DN400PVC管道520m。
</t>
  </si>
  <si>
    <t>提升蔬菜大棚区基础设施水平，为项目覆盖区受益户增加收入。</t>
  </si>
  <si>
    <t>引洮一期会宁北部供水工程项目区脱贫攻坚农村饮水安全保障工程</t>
  </si>
  <si>
    <t xml:space="preserve">  新建高位水池18座，埋设管道长度1422.923km及附属设施，新建阀井7043座及附属设施、集中供水房27座及附属设施，解决引洮一期项目区11个乡镇68个村25198户103078人的饮水不稳定问题。</t>
  </si>
  <si>
    <t>解决项目区贫困村贫困户人口安全饮水问题。</t>
  </si>
  <si>
    <t>新堡子水厂农村饮水安全巩固提升工程</t>
  </si>
  <si>
    <t xml:space="preserve">  解决郭城驿、河畔、头寨子、新庄塬4个乡镇20村44250人的饮水不稳定问题。主要建设内容：埋设管网总长度为81.26 Km及附属设施。新建高位蓄水池9座及附属设施，新建阀井559座及附属设施。</t>
  </si>
  <si>
    <t>解决20个贫困村9073户贫困户44250贫困人口安全饮水问题。</t>
  </si>
  <si>
    <t>甘沟水厂农村饮水安全巩固提升工程</t>
  </si>
  <si>
    <t xml:space="preserve">  解决甘沟、柴门、韩集、八里、老君、平头川、翟所、太平、大沟、四房10个乡镇15.5062万人的饮水不稳定问题。主要建设内容：1、甘沟水厂改造：（1）甘沟调蓄水池进水管改造，（2）甘沟调蓄水池维修改造；2、大沟四房供水片区提升改造；3、东部供水片区提升改造；4、甘沟供水片区提升改造；5、自动化建设：安装泵站自动化设备9套，高位蓄水池自动化设备81套，中控室数据服务器2套。</t>
  </si>
  <si>
    <t xml:space="preserve">  解决甘沟、柴门、韩集、八里、老君、平头川、翟所、太平、大沟、四房10个乡镇15.5062万人的饮水不稳定问题。主要建设内容：1、甘沟水厂改造：（1）甘沟调蓄水池进水管改造，（2）甘沟调蓄水池维修改造；2、大沟四房供水片区提升改造；3、东部供水片区提升改造；4、甘沟供水片区提升改造；5、自动化建设：安装泵站自动化设备9套，高位蓄水池自动化设备81套，中控室数据服务器2套。累计完成改造延伸管道833.1km，其中改造供水干管40.568km，新建高位水池17座，改造加压泵站3座，新建加压泵站2座。</t>
  </si>
  <si>
    <t>解决37个贫困村8260户贫困户38322人贫困人口安全饮水问题。</t>
  </si>
  <si>
    <t>南部片区脱贫攻坚农村饮水安全巩固提升工程</t>
  </si>
  <si>
    <t xml:space="preserve">  涉及杨集、党岘、侯川、太平、中川、新添和丁沟共7个乡（镇）58个行政村151个自然村9102户38634人。主要建设内容：新建调蓄水池5座，改造延伸管网422.52km。</t>
  </si>
  <si>
    <t>会宁县2018-2020年脱贫攻坚农村饮水安全巩固提升工程（新增）水厂改造及管网延伸项目</t>
  </si>
  <si>
    <r>
      <rPr>
        <sz val="10"/>
        <color theme="1"/>
        <rFont val="宋体"/>
        <charset val="134"/>
        <scheme val="minor"/>
      </rPr>
      <t xml:space="preserve">  主要建设内容为南部农村人饮水源地置换工程，南部水厂30万m3水库水源地防治规范化建设，南部水厂、泵站改造，增加分水井116个，更换水泵3台套、配电柜3台套，新建配水干管1条，管道长度15km，新建500m</t>
    </r>
    <r>
      <rPr>
        <sz val="10"/>
        <color theme="1"/>
        <rFont val="宋体"/>
        <charset val="134"/>
        <scheme val="minor"/>
      </rPr>
      <t>³</t>
    </r>
    <r>
      <rPr>
        <sz val="10"/>
        <color theme="1"/>
        <rFont val="宋体"/>
        <charset val="134"/>
        <scheme val="minor"/>
      </rPr>
      <t>圆形蓄水池的2座；北部埋设配水管网280km，阀井800多座；甘沟水厂50万m3水库维修；甘沟水库周围绿化；2018年汛期水毁维修及补设承重井盖；新建集中供水房258座，配套管道及自动化设备等，建立全县信息化管理及缴费平台；2007-2014年入户管网维修改造。</t>
    </r>
  </si>
  <si>
    <t xml:space="preserve">  主要建设内容为南部农村人饮水源地置换工程，南部水厂30万m3水库水源地防治规范化建设，南部水厂、泵站改造，增加分水井116个，更换水泵3台套、配电柜3台套，新建配水干管1条，管道长度15.671km，新建500m³圆形蓄水池的2座；北部埋设配水管网439.43km，阀井800多座；甘沟水厂50万m3水库维修；甘沟水库周围绿化；2018年汛期水毁维修及补设承重井盖；新建集中供水房258座，配套管道及自动化设备等，建立全县信息化管理及缴费平台；2007-2014年入户管网维修改造。</t>
  </si>
  <si>
    <t>会宁县2018-2020年脱贫攻坚农村饮水安全巩固提升工程会宁县2018-2020年脱贫攻坚农村饮水安全巩固提升工程（新增）集中取水点项目</t>
  </si>
  <si>
    <t xml:space="preserve">  新建集中供水房253座，其中包括：集中供水水房、配套管道及自动化设备等；同时，集中供水房整体建成后为全县境内的供水体系建立信息化管理及缴费平台。</t>
  </si>
  <si>
    <t xml:space="preserve">  新建集中供水房142座，其中包括：集中供水水房、配套管道及自动化设备等；同时，集中供水房整体建成后为全县境内的供水体系建立信息化管理及缴费平台。</t>
  </si>
  <si>
    <t>会宁县2018-2020年脱贫攻坚农村饮水安全巩固提升工程（新增）水毁维修及入户改造项目</t>
  </si>
  <si>
    <t xml:space="preserve">  埋设入户管网227.52km，新建水井5688座，配套智能水表5688块。</t>
  </si>
  <si>
    <t xml:space="preserve">  埋设入户管网227.52km，配套智能水表13750块。新建2000m3蓄水池7座，新建1000m3蓄水池9座，甘沟水厂蓄水池改造，埋设供水干管27.14km。</t>
  </si>
  <si>
    <t>杨崖集镇中药材产业园基础设施</t>
  </si>
  <si>
    <t xml:space="preserve">  田家岔沟杨崖集镇中药材产业园区段防洪治理，资金450万元。</t>
  </si>
  <si>
    <t>2019.3-2019.9</t>
  </si>
  <si>
    <t>扩大产业园区规模，带动周边乡镇发展中药材产业，吸纳更多贫困户就地就业。</t>
  </si>
  <si>
    <t>农田建设（高效节水）</t>
  </si>
  <si>
    <t>在土门岘镇、刘家寨子镇等14个乡镇24个村27个片区发展高效节水灌溉面积2.7万亩，其中滴灌2.52万亩，管灌0.18万亩，种植作物包括高原夏菜（2.24万亩），矮化苹果（0.28万亩），粮食作物（0.18万亩）。</t>
  </si>
  <si>
    <t>2019.10-2019.12</t>
  </si>
  <si>
    <t>发展高效节水灌溉面积2.7万亩。</t>
  </si>
  <si>
    <t>上解国库72.97万元</t>
  </si>
  <si>
    <t>会宁县新塬镇自来水入户智能水表采购项目</t>
  </si>
  <si>
    <t>采购DN15智能水表663块，拟帮扶建档立卡贫困户663户，拟带动贫困2672人。</t>
  </si>
  <si>
    <t>2019.10-2019.11</t>
  </si>
  <si>
    <t>解决新塬镇3个村663户2672人贫困人口的入户水表问题。</t>
  </si>
  <si>
    <t>会宁县水务局2019年脱贫攻坚项目公示栏</t>
  </si>
  <si>
    <t>建设性质</t>
  </si>
  <si>
    <t>实施
年度</t>
  </si>
  <si>
    <t>建设地点</t>
  </si>
  <si>
    <t>建设内容与规模</t>
  </si>
  <si>
    <t>投资</t>
  </si>
  <si>
    <t>绩效目标</t>
  </si>
  <si>
    <t>项目主管单位</t>
  </si>
  <si>
    <t>项目实施单位</t>
  </si>
  <si>
    <t>负责人</t>
  </si>
  <si>
    <t>扶贫效益</t>
  </si>
  <si>
    <t>受益贫困村数</t>
  </si>
  <si>
    <t>受益贫
困户数</t>
  </si>
  <si>
    <t>受益贫
困人口数</t>
  </si>
  <si>
    <t>新建</t>
  </si>
  <si>
    <t>汉家岔镇</t>
  </si>
  <si>
    <t>水务局</t>
  </si>
  <si>
    <t>陈巨仓</t>
  </si>
  <si>
    <t>大沟镇</t>
  </si>
  <si>
    <t>曹志强</t>
  </si>
  <si>
    <t>草滩镇、柴家门镇、大沟镇、河畔镇、刘家寨子镇、土门岘镇、新塬镇、白草塬镇、郭城镇</t>
  </si>
  <si>
    <t>水利建设管理站</t>
  </si>
  <si>
    <t>芦富强</t>
  </si>
  <si>
    <t>改造</t>
  </si>
  <si>
    <t>2019.01-2020.12</t>
  </si>
  <si>
    <t>头寨子镇、郭城镇、新庄镇、土高乡、草滩镇、新塬镇、土门镇、刘寨镇、白塬镇、河畔镇、汉岔镇</t>
  </si>
  <si>
    <t>会宁县水务局</t>
  </si>
  <si>
    <t>会宁引洮工程建设管理局</t>
  </si>
  <si>
    <t>张学文</t>
  </si>
  <si>
    <t>郭城驿镇、河畔镇、头寨子镇、新庄镇</t>
  </si>
  <si>
    <t>甘沟驿镇、柴家门镇、韩家集镇、八里湾乡、老君坡镇、平头川镇、翟家所镇、太平店镇、大沟镇、四房吴镇</t>
  </si>
  <si>
    <t>会宁县农村饮人饮项目建设领导小组办公室</t>
  </si>
  <si>
    <t>杨崖集镇、党家岘乡、侯家川镇、翟家所镇、太平店镇、柴家门镇、会师镇、中川镇、新添堡乡、丁家沟镇</t>
  </si>
  <si>
    <t xml:space="preserve">  涉及杨集、党岘、侯川、翟所、太平、柴门、会师镇、中川、新添和丁沟共10个乡（镇）58个行政村151个自然村9102户38634人。主要建设内容：改造提升加压泵站4座，调蓄水池6座，新建管网389km。</t>
  </si>
  <si>
    <t xml:space="preserve">水务局  </t>
  </si>
  <si>
    <t>会宁县2018-2020年脱贫攻坚农村饮水安全巩固提升工程(新增）水厂改造及管网延伸项目</t>
  </si>
  <si>
    <t xml:space="preserve">杨崖集镇、党家岘乡、侯家川镇、翟家所镇、太平店镇、柴家门镇、会师镇、中川镇、新添堡乡、丁家沟镇、平头川镇、老君镇、韩集镇、八里湾乡、甘沟镇、 大沟镇、四房吴镇         </t>
  </si>
  <si>
    <t xml:space="preserve">水务局     </t>
  </si>
  <si>
    <t>会师镇、柴家门镇、甘沟驿镇、四房吴镇、大沟镇、韩家集镇、翟家所镇、太平店镇、八里湾乡、老君坡镇、党家岘乡、侯川镇、杨崖集镇、中川镇、丁家沟镇、新添堡乡和平头川镇</t>
  </si>
  <si>
    <t>大沟镇和四房吴镇2个乡镇18个行政村</t>
  </si>
  <si>
    <t>杨崖集镇杨集村</t>
  </si>
  <si>
    <t>会宁县
水务局</t>
  </si>
  <si>
    <t>杨崖集镇</t>
  </si>
  <si>
    <t>袁应军</t>
  </si>
  <si>
    <t>土门岘镇、刘家寨子镇、新塬镇、草滩镇、大沟镇、新庄塬镇、汉岔镇、四房吴镇等</t>
  </si>
  <si>
    <t>农业农村局</t>
  </si>
  <si>
    <t>新塬镇</t>
  </si>
</sst>
</file>

<file path=xl/styles.xml><?xml version="1.0" encoding="utf-8"?>
<styleSheet xmlns="http://schemas.openxmlformats.org/spreadsheetml/2006/main">
  <numFmts count="9">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Red]\(0\)"/>
    <numFmt numFmtId="177" formatCode="0.00_ "/>
    <numFmt numFmtId="178" formatCode="0_ "/>
    <numFmt numFmtId="179" formatCode="0.0000_);[Red]\(0.0000\)"/>
    <numFmt numFmtId="180" formatCode="0.0000_ "/>
  </numFmts>
  <fonts count="29">
    <font>
      <sz val="11"/>
      <color theme="1"/>
      <name val="宋体"/>
      <charset val="134"/>
      <scheme val="minor"/>
    </font>
    <font>
      <sz val="24"/>
      <color rgb="FF000000"/>
      <name val="方正小标宋简体"/>
      <charset val="134"/>
    </font>
    <font>
      <sz val="11"/>
      <color rgb="FF000000"/>
      <name val="宋体"/>
      <charset val="134"/>
    </font>
    <font>
      <sz val="8"/>
      <color rgb="FF000000"/>
      <name val="黑体"/>
      <charset val="134"/>
    </font>
    <font>
      <sz val="8"/>
      <color theme="1"/>
      <name val="黑体"/>
      <charset val="134"/>
    </font>
    <font>
      <sz val="10"/>
      <color rgb="FF000000"/>
      <name val="宋体"/>
      <charset val="134"/>
      <scheme val="minor"/>
    </font>
    <font>
      <sz val="10"/>
      <color theme="1"/>
      <name val="宋体"/>
      <charset val="134"/>
      <scheme val="minor"/>
    </font>
    <font>
      <sz val="22"/>
      <color rgb="FF000000"/>
      <name val="方正小标宋简体"/>
      <charset val="134"/>
    </font>
    <font>
      <b/>
      <sz val="9"/>
      <color rgb="FF000000"/>
      <name val="宋体"/>
      <charset val="134"/>
    </font>
    <font>
      <b/>
      <sz val="10"/>
      <color rgb="FF000000"/>
      <name val="宋体"/>
      <charset val="134"/>
    </font>
    <font>
      <u/>
      <sz val="11"/>
      <color rgb="FF800080"/>
      <name val="宋体"/>
      <charset val="0"/>
      <scheme val="minor"/>
    </font>
    <font>
      <b/>
      <sz val="15"/>
      <color theme="3"/>
      <name val="宋体"/>
      <charset val="134"/>
      <scheme val="minor"/>
    </font>
    <font>
      <b/>
      <sz val="18"/>
      <color theme="3"/>
      <name val="宋体"/>
      <charset val="134"/>
      <scheme val="minor"/>
    </font>
    <font>
      <i/>
      <sz val="11"/>
      <color rgb="FF7F7F7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FF0000"/>
      <name val="宋体"/>
      <charset val="0"/>
      <scheme val="minor"/>
    </font>
    <font>
      <u/>
      <sz val="11"/>
      <color rgb="FF0000FF"/>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8" borderId="0" applyNumberFormat="0" applyBorder="0" applyAlignment="0" applyProtection="0">
      <alignment vertical="center"/>
    </xf>
    <xf numFmtId="0" fontId="20" fillId="1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8" fillId="2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22" borderId="8" applyNumberFormat="0" applyFont="0" applyAlignment="0" applyProtection="0">
      <alignment vertical="center"/>
    </xf>
    <xf numFmtId="0" fontId="18" fillId="13" borderId="0" applyNumberFormat="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0" borderId="4" applyNumberFormat="0" applyFill="0" applyAlignment="0" applyProtection="0">
      <alignment vertical="center"/>
    </xf>
    <xf numFmtId="0" fontId="25" fillId="0" borderId="4" applyNumberFormat="0" applyFill="0" applyAlignment="0" applyProtection="0">
      <alignment vertical="center"/>
    </xf>
    <xf numFmtId="0" fontId="18" fillId="20" borderId="0" applyNumberFormat="0" applyBorder="0" applyAlignment="0" applyProtection="0">
      <alignment vertical="center"/>
    </xf>
    <xf numFmtId="0" fontId="15" fillId="0" borderId="9" applyNumberFormat="0" applyFill="0" applyAlignment="0" applyProtection="0">
      <alignment vertical="center"/>
    </xf>
    <xf numFmtId="0" fontId="18" fillId="12" borderId="0" applyNumberFormat="0" applyBorder="0" applyAlignment="0" applyProtection="0">
      <alignment vertical="center"/>
    </xf>
    <xf numFmtId="0" fontId="27" fillId="17" borderId="10" applyNumberFormat="0" applyAlignment="0" applyProtection="0">
      <alignment vertical="center"/>
    </xf>
    <xf numFmtId="0" fontId="21" fillId="17" borderId="6" applyNumberFormat="0" applyAlignment="0" applyProtection="0">
      <alignment vertical="center"/>
    </xf>
    <xf numFmtId="0" fontId="17" fillId="8" borderId="5" applyNumberFormat="0" applyAlignment="0" applyProtection="0">
      <alignment vertical="center"/>
    </xf>
    <xf numFmtId="0" fontId="14" fillId="26" borderId="0" applyNumberFormat="0" applyBorder="0" applyAlignment="0" applyProtection="0">
      <alignment vertical="center"/>
    </xf>
    <xf numFmtId="0" fontId="18" fillId="32" borderId="0" applyNumberFormat="0" applyBorder="0" applyAlignment="0" applyProtection="0">
      <alignment vertical="center"/>
    </xf>
    <xf numFmtId="0" fontId="22" fillId="0" borderId="7" applyNumberFormat="0" applyFill="0" applyAlignment="0" applyProtection="0">
      <alignment vertical="center"/>
    </xf>
    <xf numFmtId="0" fontId="28" fillId="0" borderId="11" applyNumberFormat="0" applyFill="0" applyAlignment="0" applyProtection="0">
      <alignment vertical="center"/>
    </xf>
    <xf numFmtId="0" fontId="26" fillId="25" borderId="0" applyNumberFormat="0" applyBorder="0" applyAlignment="0" applyProtection="0">
      <alignment vertical="center"/>
    </xf>
    <xf numFmtId="0" fontId="19" fillId="11" borderId="0" applyNumberFormat="0" applyBorder="0" applyAlignment="0" applyProtection="0">
      <alignment vertical="center"/>
    </xf>
    <xf numFmtId="0" fontId="14" fillId="16" borderId="0" applyNumberFormat="0" applyBorder="0" applyAlignment="0" applyProtection="0">
      <alignment vertical="center"/>
    </xf>
    <xf numFmtId="0" fontId="18" fillId="29" borderId="0" applyNumberFormat="0" applyBorder="0" applyAlignment="0" applyProtection="0">
      <alignment vertical="center"/>
    </xf>
    <xf numFmtId="0" fontId="14" fillId="15" borderId="0" applyNumberFormat="0" applyBorder="0" applyAlignment="0" applyProtection="0">
      <alignment vertical="center"/>
    </xf>
    <xf numFmtId="0" fontId="14" fillId="7" borderId="0" applyNumberFormat="0" applyBorder="0" applyAlignment="0" applyProtection="0">
      <alignment vertical="center"/>
    </xf>
    <xf numFmtId="0" fontId="14" fillId="24" borderId="0" applyNumberFormat="0" applyBorder="0" applyAlignment="0" applyProtection="0">
      <alignment vertical="center"/>
    </xf>
    <xf numFmtId="0" fontId="14" fillId="4" borderId="0" applyNumberFormat="0" applyBorder="0" applyAlignment="0" applyProtection="0">
      <alignment vertical="center"/>
    </xf>
    <xf numFmtId="0" fontId="18" fillId="28" borderId="0" applyNumberFormat="0" applyBorder="0" applyAlignment="0" applyProtection="0">
      <alignment vertical="center"/>
    </xf>
    <xf numFmtId="0" fontId="18" fillId="31" borderId="0" applyNumberFormat="0" applyBorder="0" applyAlignment="0" applyProtection="0">
      <alignment vertical="center"/>
    </xf>
    <xf numFmtId="0" fontId="14" fillId="23" borderId="0" applyNumberFormat="0" applyBorder="0" applyAlignment="0" applyProtection="0">
      <alignment vertical="center"/>
    </xf>
    <xf numFmtId="0" fontId="14" fillId="3" borderId="0" applyNumberFormat="0" applyBorder="0" applyAlignment="0" applyProtection="0">
      <alignment vertical="center"/>
    </xf>
    <xf numFmtId="0" fontId="18" fillId="27" borderId="0" applyNumberFormat="0" applyBorder="0" applyAlignment="0" applyProtection="0">
      <alignment vertical="center"/>
    </xf>
    <xf numFmtId="0" fontId="14" fillId="6" borderId="0" applyNumberFormat="0" applyBorder="0" applyAlignment="0" applyProtection="0">
      <alignment vertical="center"/>
    </xf>
    <xf numFmtId="0" fontId="18" fillId="19" borderId="0" applyNumberFormat="0" applyBorder="0" applyAlignment="0" applyProtection="0">
      <alignment vertical="center"/>
    </xf>
    <xf numFmtId="0" fontId="18" fillId="30" borderId="0" applyNumberFormat="0" applyBorder="0" applyAlignment="0" applyProtection="0">
      <alignment vertical="center"/>
    </xf>
    <xf numFmtId="0" fontId="14" fillId="2" borderId="0" applyNumberFormat="0" applyBorder="0" applyAlignment="0" applyProtection="0">
      <alignment vertical="center"/>
    </xf>
    <xf numFmtId="0" fontId="18" fillId="10"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0" fillId="0" borderId="0" xfId="0" applyAlignment="1">
      <alignment vertical="center"/>
    </xf>
    <xf numFmtId="0" fontId="2"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xf>
    <xf numFmtId="0" fontId="6" fillId="0" borderId="1" xfId="0" applyFont="1" applyFill="1" applyBorder="1" applyAlignment="1" applyProtection="1">
      <alignment horizontal="left" vertical="center" wrapText="1"/>
      <protection locked="0"/>
    </xf>
    <xf numFmtId="177" fontId="6"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6" fillId="0" borderId="1" xfId="0" applyNumberFormat="1" applyFont="1" applyFill="1" applyBorder="1" applyAlignment="1" applyProtection="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5" fillId="0" borderId="1" xfId="0" applyFont="1" applyFill="1" applyBorder="1" applyAlignment="1">
      <alignment vertical="center" wrapText="1"/>
    </xf>
    <xf numFmtId="176" fontId="6" fillId="0" borderId="1" xfId="0" applyNumberFormat="1" applyFont="1" applyFill="1" applyBorder="1" applyAlignment="1">
      <alignment horizontal="center" vertical="center" wrapText="1"/>
    </xf>
    <xf numFmtId="0" fontId="2" fillId="0" borderId="0" xfId="0" applyFont="1" applyAlignment="1">
      <alignment horizontal="center" vertical="center"/>
    </xf>
    <xf numFmtId="178" fontId="6" fillId="0" borderId="1" xfId="0" applyNumberFormat="1" applyFont="1" applyFill="1" applyBorder="1" applyAlignment="1">
      <alignment horizontal="center" vertical="center"/>
    </xf>
    <xf numFmtId="179" fontId="6" fillId="0" borderId="1" xfId="0" applyNumberFormat="1" applyFont="1" applyFill="1" applyBorder="1" applyAlignment="1">
      <alignment horizontal="center" vertical="center" wrapText="1"/>
    </xf>
    <xf numFmtId="0" fontId="6" fillId="0" borderId="1" xfId="0" applyFont="1" applyFill="1" applyBorder="1" applyAlignment="1">
      <alignment vertical="center"/>
    </xf>
    <xf numFmtId="178" fontId="6" fillId="0" borderId="1" xfId="0" applyNumberFormat="1" applyFont="1" applyFill="1" applyBorder="1" applyAlignment="1" applyProtection="1">
      <alignment horizontal="center" vertical="center" wrapText="1"/>
    </xf>
    <xf numFmtId="180" fontId="6"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7" fillId="0" borderId="0" xfId="0" applyFont="1" applyAlignment="1">
      <alignment horizontal="center" vertical="center"/>
    </xf>
    <xf numFmtId="0" fontId="8"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pplyProtection="1">
      <alignment vertical="center" wrapText="1"/>
      <protection locked="0"/>
    </xf>
    <xf numFmtId="177" fontId="6" fillId="0" borderId="1" xfId="0" applyNumberFormat="1" applyFont="1" applyFill="1" applyBorder="1" applyAlignment="1" applyProtection="1">
      <alignment horizontal="center" vertical="center" wrapText="1"/>
      <protection locked="0"/>
    </xf>
    <xf numFmtId="0" fontId="6"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5" fillId="0" borderId="1" xfId="0" applyFont="1" applyFill="1" applyBorder="1" applyAlignment="1">
      <alignment horizontal="lef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8"/>
  <sheetViews>
    <sheetView zoomScale="85" zoomScaleNormal="85" workbookViewId="0">
      <selection activeCell="E10" sqref="E10"/>
    </sheetView>
  </sheetViews>
  <sheetFormatPr defaultColWidth="9" defaultRowHeight="13.5"/>
  <cols>
    <col min="1" max="1" width="6.625" customWidth="1"/>
    <col min="2" max="2" width="23.125" customWidth="1"/>
    <col min="3" max="3" width="48.375" customWidth="1"/>
    <col min="4" max="4" width="10.5" customWidth="1"/>
    <col min="5" max="5" width="9.5" customWidth="1"/>
    <col min="7" max="7" width="47.25" customWidth="1"/>
    <col min="8" max="8" width="11.375" customWidth="1"/>
    <col min="9" max="9" width="19.875" customWidth="1"/>
  </cols>
  <sheetData>
    <row r="1" ht="48" customHeight="1" spans="1:13">
      <c r="A1" s="29" t="s">
        <v>0</v>
      </c>
      <c r="B1" s="29"/>
      <c r="C1" s="29"/>
      <c r="D1" s="29"/>
      <c r="E1" s="29"/>
      <c r="F1" s="29"/>
      <c r="G1" s="29"/>
      <c r="H1" s="29"/>
      <c r="I1" s="29"/>
      <c r="J1" s="29"/>
      <c r="K1" s="29"/>
      <c r="L1" s="29"/>
      <c r="M1" s="29"/>
    </row>
    <row r="2" ht="28" customHeight="1" spans="10:13">
      <c r="J2" s="22" t="s">
        <v>1</v>
      </c>
      <c r="K2" s="22"/>
      <c r="L2" s="22"/>
      <c r="M2" s="22"/>
    </row>
    <row r="3" ht="40" customHeight="1" spans="1:13">
      <c r="A3" s="30" t="s">
        <v>2</v>
      </c>
      <c r="B3" s="30" t="s">
        <v>3</v>
      </c>
      <c r="C3" s="30" t="s">
        <v>4</v>
      </c>
      <c r="D3" s="30" t="s">
        <v>5</v>
      </c>
      <c r="E3" s="30" t="s">
        <v>6</v>
      </c>
      <c r="F3" s="30" t="s">
        <v>7</v>
      </c>
      <c r="G3" s="30" t="s">
        <v>8</v>
      </c>
      <c r="H3" s="30" t="s">
        <v>9</v>
      </c>
      <c r="I3" s="30" t="s">
        <v>10</v>
      </c>
      <c r="J3" s="35" t="s">
        <v>11</v>
      </c>
      <c r="K3" s="35" t="s">
        <v>12</v>
      </c>
      <c r="L3" s="35" t="s">
        <v>13</v>
      </c>
      <c r="M3" s="30" t="s">
        <v>14</v>
      </c>
    </row>
    <row r="4" s="1" customFormat="1" ht="41" customHeight="1" spans="1:13">
      <c r="A4" s="9">
        <v>1</v>
      </c>
      <c r="B4" s="10" t="s">
        <v>15</v>
      </c>
      <c r="C4" s="12" t="s">
        <v>16</v>
      </c>
      <c r="D4" s="13">
        <v>63</v>
      </c>
      <c r="E4" s="31" t="s">
        <v>17</v>
      </c>
      <c r="F4" s="17" t="s">
        <v>18</v>
      </c>
      <c r="G4" s="32" t="s">
        <v>16</v>
      </c>
      <c r="H4" s="13">
        <v>59.9</v>
      </c>
      <c r="I4" s="31" t="s">
        <v>19</v>
      </c>
      <c r="J4" s="9">
        <v>9</v>
      </c>
      <c r="K4" s="9">
        <v>450</v>
      </c>
      <c r="L4" s="9">
        <v>2020</v>
      </c>
      <c r="M4" s="9"/>
    </row>
    <row r="5" s="1" customFormat="1" ht="34" customHeight="1" spans="1:13">
      <c r="A5" s="14">
        <v>2</v>
      </c>
      <c r="B5" s="10" t="s">
        <v>20</v>
      </c>
      <c r="C5" s="12" t="s">
        <v>21</v>
      </c>
      <c r="D5" s="13">
        <v>53.5</v>
      </c>
      <c r="E5" s="31" t="s">
        <v>17</v>
      </c>
      <c r="F5" s="17" t="s">
        <v>18</v>
      </c>
      <c r="G5" s="32" t="s">
        <v>21</v>
      </c>
      <c r="H5" s="13">
        <v>53.5</v>
      </c>
      <c r="I5" s="31" t="s">
        <v>19</v>
      </c>
      <c r="J5" s="9">
        <v>8</v>
      </c>
      <c r="K5" s="9">
        <v>500</v>
      </c>
      <c r="L5" s="9">
        <v>2250</v>
      </c>
      <c r="M5" s="9"/>
    </row>
    <row r="6" s="1" customFormat="1" ht="32" customHeight="1" spans="1:13">
      <c r="A6" s="15"/>
      <c r="B6" s="10"/>
      <c r="C6" s="12" t="s">
        <v>22</v>
      </c>
      <c r="D6" s="13">
        <v>290</v>
      </c>
      <c r="E6" s="31" t="s">
        <v>17</v>
      </c>
      <c r="F6" s="17" t="s">
        <v>18</v>
      </c>
      <c r="G6" s="32" t="s">
        <v>22</v>
      </c>
      <c r="H6" s="13">
        <v>290</v>
      </c>
      <c r="I6" s="31" t="s">
        <v>19</v>
      </c>
      <c r="J6" s="9">
        <v>8</v>
      </c>
      <c r="K6" s="9">
        <v>2500</v>
      </c>
      <c r="L6" s="9">
        <v>11250</v>
      </c>
      <c r="M6" s="9"/>
    </row>
    <row r="7" s="1" customFormat="1" ht="264" spans="1:13">
      <c r="A7" s="9">
        <v>3</v>
      </c>
      <c r="B7" s="10" t="s">
        <v>23</v>
      </c>
      <c r="C7" s="19" t="s">
        <v>24</v>
      </c>
      <c r="D7" s="33">
        <v>4369.25</v>
      </c>
      <c r="E7" s="31" t="s">
        <v>17</v>
      </c>
      <c r="F7" s="17" t="s">
        <v>25</v>
      </c>
      <c r="G7" s="34" t="s">
        <v>26</v>
      </c>
      <c r="H7" s="33">
        <v>4369.25</v>
      </c>
      <c r="I7" s="31" t="s">
        <v>27</v>
      </c>
      <c r="J7" s="9">
        <v>14</v>
      </c>
      <c r="K7" s="9">
        <v>1459</v>
      </c>
      <c r="L7" s="9">
        <v>6218</v>
      </c>
      <c r="M7" s="9"/>
    </row>
    <row r="8" s="1" customFormat="1" ht="50" customHeight="1" spans="1:13">
      <c r="A8" s="9">
        <v>4</v>
      </c>
      <c r="B8" s="17" t="s">
        <v>28</v>
      </c>
      <c r="C8" s="19" t="s">
        <v>29</v>
      </c>
      <c r="D8" s="13">
        <v>7473.66</v>
      </c>
      <c r="E8" s="31" t="s">
        <v>17</v>
      </c>
      <c r="F8" s="17" t="s">
        <v>18</v>
      </c>
      <c r="G8" s="34" t="s">
        <v>29</v>
      </c>
      <c r="H8" s="31">
        <v>7473.66</v>
      </c>
      <c r="I8" s="31" t="s">
        <v>30</v>
      </c>
      <c r="J8" s="9">
        <v>103</v>
      </c>
      <c r="K8" s="9">
        <v>30282</v>
      </c>
      <c r="L8" s="9">
        <v>132925</v>
      </c>
      <c r="M8" s="9"/>
    </row>
    <row r="9" s="1" customFormat="1" ht="48" spans="1:13">
      <c r="A9" s="9">
        <v>5</v>
      </c>
      <c r="B9" s="17" t="s">
        <v>31</v>
      </c>
      <c r="C9" s="19" t="s">
        <v>32</v>
      </c>
      <c r="D9" s="13">
        <v>2276.34</v>
      </c>
      <c r="E9" s="31" t="s">
        <v>17</v>
      </c>
      <c r="F9" s="17" t="s">
        <v>18</v>
      </c>
      <c r="G9" s="34" t="s">
        <v>32</v>
      </c>
      <c r="H9" s="31">
        <v>2276.34</v>
      </c>
      <c r="I9" s="31" t="s">
        <v>33</v>
      </c>
      <c r="J9" s="9">
        <v>20</v>
      </c>
      <c r="K9" s="9">
        <v>9073</v>
      </c>
      <c r="L9" s="9">
        <v>4425</v>
      </c>
      <c r="M9" s="9"/>
    </row>
    <row r="10" s="1" customFormat="1" ht="118" customHeight="1" spans="1:13">
      <c r="A10" s="9">
        <v>6</v>
      </c>
      <c r="B10" s="17" t="s">
        <v>34</v>
      </c>
      <c r="C10" s="19" t="s">
        <v>35</v>
      </c>
      <c r="D10" s="13">
        <v>5063.21</v>
      </c>
      <c r="E10" s="31" t="s">
        <v>17</v>
      </c>
      <c r="F10" s="17" t="s">
        <v>18</v>
      </c>
      <c r="G10" s="34" t="s">
        <v>36</v>
      </c>
      <c r="H10" s="13">
        <v>5063.21</v>
      </c>
      <c r="I10" s="9" t="s">
        <v>37</v>
      </c>
      <c r="J10" s="9">
        <v>37</v>
      </c>
      <c r="K10" s="9">
        <v>8260</v>
      </c>
      <c r="L10" s="9">
        <v>38322</v>
      </c>
      <c r="M10" s="9"/>
    </row>
    <row r="11" s="1" customFormat="1" ht="52" customHeight="1" spans="1:13">
      <c r="A11" s="9">
        <v>7</v>
      </c>
      <c r="B11" s="17" t="s">
        <v>38</v>
      </c>
      <c r="C11" s="34" t="s">
        <v>39</v>
      </c>
      <c r="D11" s="13">
        <v>1404.64</v>
      </c>
      <c r="E11" s="31" t="s">
        <v>17</v>
      </c>
      <c r="F11" s="17" t="s">
        <v>18</v>
      </c>
      <c r="G11" s="34" t="s">
        <v>39</v>
      </c>
      <c r="H11" s="31">
        <v>1404.64</v>
      </c>
      <c r="I11" s="9" t="s">
        <v>30</v>
      </c>
      <c r="J11" s="9">
        <v>34</v>
      </c>
      <c r="K11" s="9">
        <v>6092</v>
      </c>
      <c r="L11" s="9">
        <v>27963</v>
      </c>
      <c r="M11" s="9"/>
    </row>
    <row r="12" s="1" customFormat="1" ht="124" customHeight="1" spans="1:13">
      <c r="A12" s="9">
        <v>8</v>
      </c>
      <c r="B12" s="17" t="s">
        <v>40</v>
      </c>
      <c r="C12" s="19" t="s">
        <v>41</v>
      </c>
      <c r="D12" s="13">
        <v>2837.84</v>
      </c>
      <c r="E12" s="31" t="s">
        <v>17</v>
      </c>
      <c r="F12" s="17" t="s">
        <v>18</v>
      </c>
      <c r="G12" s="34" t="s">
        <v>42</v>
      </c>
      <c r="H12" s="31">
        <v>2837.84</v>
      </c>
      <c r="I12" s="31" t="s">
        <v>30</v>
      </c>
      <c r="J12" s="9">
        <v>11</v>
      </c>
      <c r="K12" s="9">
        <v>1719</v>
      </c>
      <c r="L12" s="9">
        <v>7554</v>
      </c>
      <c r="M12" s="9"/>
    </row>
    <row r="13" s="1" customFormat="1" ht="73" customHeight="1" spans="1:13">
      <c r="A13" s="9">
        <v>9</v>
      </c>
      <c r="B13" s="17" t="s">
        <v>43</v>
      </c>
      <c r="C13" s="19" t="s">
        <v>44</v>
      </c>
      <c r="D13" s="13">
        <v>615.12</v>
      </c>
      <c r="E13" s="31" t="s">
        <v>17</v>
      </c>
      <c r="F13" s="17" t="s">
        <v>18</v>
      </c>
      <c r="G13" s="34" t="s">
        <v>45</v>
      </c>
      <c r="H13" s="31">
        <v>615.12</v>
      </c>
      <c r="I13" s="31" t="s">
        <v>30</v>
      </c>
      <c r="J13" s="9">
        <v>65</v>
      </c>
      <c r="K13" s="9">
        <v>3287</v>
      </c>
      <c r="L13" s="9">
        <v>14069</v>
      </c>
      <c r="M13" s="9"/>
    </row>
    <row r="14" s="1" customFormat="1" ht="56" customHeight="1" spans="1:13">
      <c r="A14" s="9">
        <v>10</v>
      </c>
      <c r="B14" s="17" t="s">
        <v>46</v>
      </c>
      <c r="C14" s="19" t="s">
        <v>47</v>
      </c>
      <c r="D14" s="13">
        <v>2899.26</v>
      </c>
      <c r="E14" s="31" t="s">
        <v>17</v>
      </c>
      <c r="F14" s="17" t="s">
        <v>18</v>
      </c>
      <c r="G14" s="34" t="s">
        <v>48</v>
      </c>
      <c r="H14" s="31">
        <v>2899.26</v>
      </c>
      <c r="I14" s="31" t="s">
        <v>30</v>
      </c>
      <c r="J14" s="9">
        <v>7</v>
      </c>
      <c r="K14" s="9">
        <v>1190</v>
      </c>
      <c r="L14" s="9">
        <v>5246</v>
      </c>
      <c r="M14" s="9"/>
    </row>
    <row r="15" s="1" customFormat="1" ht="48" spans="1:13">
      <c r="A15" s="9">
        <v>11</v>
      </c>
      <c r="B15" s="10" t="s">
        <v>49</v>
      </c>
      <c r="C15" s="12" t="s">
        <v>50</v>
      </c>
      <c r="D15" s="13">
        <v>450</v>
      </c>
      <c r="E15" s="31" t="s">
        <v>17</v>
      </c>
      <c r="F15" s="17" t="s">
        <v>51</v>
      </c>
      <c r="G15" s="32" t="s">
        <v>50</v>
      </c>
      <c r="H15" s="31">
        <v>450</v>
      </c>
      <c r="I15" s="31" t="s">
        <v>52</v>
      </c>
      <c r="J15" s="9">
        <v>1</v>
      </c>
      <c r="K15" s="9">
        <v>297</v>
      </c>
      <c r="L15" s="9">
        <v>1357</v>
      </c>
      <c r="M15" s="9"/>
    </row>
    <row r="16" s="1" customFormat="1" ht="48" spans="1:13">
      <c r="A16" s="9">
        <v>12</v>
      </c>
      <c r="B16" s="10" t="s">
        <v>53</v>
      </c>
      <c r="C16" s="12" t="s">
        <v>54</v>
      </c>
      <c r="D16" s="13">
        <v>3240</v>
      </c>
      <c r="E16" s="31" t="s">
        <v>17</v>
      </c>
      <c r="F16" s="17" t="s">
        <v>55</v>
      </c>
      <c r="G16" s="12" t="s">
        <v>54</v>
      </c>
      <c r="H16" s="31">
        <v>3167.03</v>
      </c>
      <c r="I16" s="36" t="s">
        <v>56</v>
      </c>
      <c r="J16" s="9">
        <v>24</v>
      </c>
      <c r="K16" s="9">
        <v>3260</v>
      </c>
      <c r="L16" s="9">
        <v>13650</v>
      </c>
      <c r="M16" s="9" t="s">
        <v>57</v>
      </c>
    </row>
    <row r="17" s="1" customFormat="1" ht="36" spans="1:13">
      <c r="A17" s="9">
        <v>13</v>
      </c>
      <c r="B17" s="10" t="s">
        <v>58</v>
      </c>
      <c r="C17" s="12" t="s">
        <v>59</v>
      </c>
      <c r="D17" s="13">
        <v>18.89</v>
      </c>
      <c r="E17" s="31" t="s">
        <v>17</v>
      </c>
      <c r="F17" s="17" t="s">
        <v>60</v>
      </c>
      <c r="G17" s="32" t="s">
        <v>59</v>
      </c>
      <c r="H17" s="9">
        <v>18.89</v>
      </c>
      <c r="I17" s="31" t="s">
        <v>61</v>
      </c>
      <c r="J17" s="9">
        <v>3</v>
      </c>
      <c r="K17" s="9">
        <v>663</v>
      </c>
      <c r="L17" s="9">
        <v>2672</v>
      </c>
      <c r="M17" s="9"/>
    </row>
    <row r="18" ht="28" customHeight="1" spans="1:13">
      <c r="A18" s="9"/>
      <c r="B18" s="9"/>
      <c r="C18" s="31"/>
      <c r="D18" s="9">
        <f>SUM(D4:D16)</f>
        <v>31035.82</v>
      </c>
      <c r="E18" s="31"/>
      <c r="F18" s="31"/>
      <c r="G18" s="31"/>
      <c r="H18" s="9">
        <f>SUM(H4:H16)</f>
        <v>30959.75</v>
      </c>
      <c r="I18" s="36"/>
      <c r="J18" s="9">
        <f>SUM(J4:J16)</f>
        <v>341</v>
      </c>
      <c r="K18" s="9">
        <f>SUM(K4:K16)</f>
        <v>68369</v>
      </c>
      <c r="L18" s="9">
        <f>SUM(L4:L16)</f>
        <v>267249</v>
      </c>
      <c r="M18" s="9"/>
    </row>
  </sheetData>
  <mergeCells count="4">
    <mergeCell ref="A1:M1"/>
    <mergeCell ref="J2:M2"/>
    <mergeCell ref="A5:A6"/>
    <mergeCell ref="B5:B6"/>
  </mergeCells>
  <pageMargins left="0.751388888888889" right="0.751388888888889" top="1" bottom="1" header="0.5" footer="0.5"/>
  <pageSetup paperSize="9" scale="59"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8"/>
  <sheetViews>
    <sheetView tabSelected="1" workbookViewId="0">
      <selection activeCell="F6" sqref="F6"/>
    </sheetView>
  </sheetViews>
  <sheetFormatPr defaultColWidth="9" defaultRowHeight="13.5"/>
  <cols>
    <col min="1" max="1" width="6.125" customWidth="1"/>
    <col min="2" max="2" width="19.5" customWidth="1"/>
    <col min="4" max="4" width="7.125" customWidth="1"/>
    <col min="5" max="5" width="13.375" customWidth="1"/>
    <col min="6" max="6" width="44.25" customWidth="1"/>
    <col min="7" max="7" width="11.625"/>
    <col min="8" max="8" width="14.875" customWidth="1"/>
    <col min="9" max="9" width="6.375" customWidth="1"/>
    <col min="10" max="10" width="9.25"/>
    <col min="11" max="11" width="8.25" customWidth="1"/>
    <col min="12" max="12" width="10.5" customWidth="1"/>
    <col min="13" max="13" width="10.25" customWidth="1"/>
  </cols>
  <sheetData>
    <row r="1" ht="43" customHeight="1" spans="1:15">
      <c r="A1" s="2" t="s">
        <v>62</v>
      </c>
      <c r="B1" s="2"/>
      <c r="C1" s="2"/>
      <c r="D1" s="2"/>
      <c r="E1" s="2"/>
      <c r="F1" s="2"/>
      <c r="G1" s="2"/>
      <c r="H1" s="2"/>
      <c r="I1" s="2"/>
      <c r="J1" s="2"/>
      <c r="K1" s="2"/>
      <c r="L1" s="2"/>
      <c r="M1" s="2"/>
      <c r="N1" s="2"/>
      <c r="O1" s="2"/>
    </row>
    <row r="2" ht="27" customHeight="1" spans="1:15">
      <c r="A2" s="3"/>
      <c r="B2" s="3"/>
      <c r="C2" s="4"/>
      <c r="D2" s="4"/>
      <c r="E2" s="4"/>
      <c r="F2" s="4"/>
      <c r="G2" s="4"/>
      <c r="H2" s="4"/>
      <c r="I2" s="4"/>
      <c r="J2" s="4"/>
      <c r="K2" s="4"/>
      <c r="L2" s="22" t="s">
        <v>1</v>
      </c>
      <c r="M2" s="22"/>
      <c r="N2" s="22"/>
      <c r="O2" s="22"/>
    </row>
    <row r="3" ht="15" customHeight="1" spans="1:15">
      <c r="A3" s="5" t="s">
        <v>2</v>
      </c>
      <c r="B3" s="6" t="s">
        <v>3</v>
      </c>
      <c r="C3" s="6" t="s">
        <v>63</v>
      </c>
      <c r="D3" s="6" t="s">
        <v>64</v>
      </c>
      <c r="E3" s="6" t="s">
        <v>65</v>
      </c>
      <c r="F3" s="7" t="s">
        <v>66</v>
      </c>
      <c r="G3" s="7" t="s">
        <v>67</v>
      </c>
      <c r="H3" s="7" t="s">
        <v>68</v>
      </c>
      <c r="I3" s="7"/>
      <c r="J3" s="7"/>
      <c r="K3" s="7"/>
      <c r="L3" s="7" t="s">
        <v>69</v>
      </c>
      <c r="M3" s="7" t="s">
        <v>70</v>
      </c>
      <c r="N3" s="7" t="s">
        <v>71</v>
      </c>
      <c r="O3" s="7" t="s">
        <v>14</v>
      </c>
    </row>
    <row r="4" ht="36" customHeight="1" spans="1:15">
      <c r="A4" s="5"/>
      <c r="B4" s="6"/>
      <c r="C4" s="6"/>
      <c r="D4" s="6"/>
      <c r="E4" s="6"/>
      <c r="F4" s="7"/>
      <c r="G4" s="7"/>
      <c r="H4" s="8" t="s">
        <v>72</v>
      </c>
      <c r="I4" s="7" t="s">
        <v>73</v>
      </c>
      <c r="J4" s="7" t="s">
        <v>74</v>
      </c>
      <c r="K4" s="7" t="s">
        <v>75</v>
      </c>
      <c r="L4" s="7"/>
      <c r="M4" s="7"/>
      <c r="N4" s="7"/>
      <c r="O4" s="7"/>
    </row>
    <row r="5" s="1" customFormat="1" ht="36" spans="1:15">
      <c r="A5" s="9">
        <v>1</v>
      </c>
      <c r="B5" s="10" t="s">
        <v>15</v>
      </c>
      <c r="C5" s="10" t="s">
        <v>76</v>
      </c>
      <c r="D5" s="11">
        <v>2019</v>
      </c>
      <c r="E5" s="10" t="s">
        <v>77</v>
      </c>
      <c r="F5" s="12" t="s">
        <v>16</v>
      </c>
      <c r="G5" s="13">
        <v>63</v>
      </c>
      <c r="H5" s="12" t="s">
        <v>19</v>
      </c>
      <c r="I5" s="10">
        <v>9</v>
      </c>
      <c r="J5" s="10">
        <v>0.045</v>
      </c>
      <c r="K5" s="17">
        <v>0.202</v>
      </c>
      <c r="L5" s="17" t="s">
        <v>78</v>
      </c>
      <c r="M5" s="10" t="s">
        <v>77</v>
      </c>
      <c r="N5" s="13" t="s">
        <v>79</v>
      </c>
      <c r="O5" s="18"/>
    </row>
    <row r="6" s="1" customFormat="1" ht="24" spans="1:15">
      <c r="A6" s="14">
        <v>2</v>
      </c>
      <c r="B6" s="10" t="s">
        <v>20</v>
      </c>
      <c r="C6" s="10" t="s">
        <v>76</v>
      </c>
      <c r="D6" s="11">
        <v>2019</v>
      </c>
      <c r="E6" s="10" t="s">
        <v>77</v>
      </c>
      <c r="F6" s="12" t="s">
        <v>21</v>
      </c>
      <c r="G6" s="13">
        <v>53.5</v>
      </c>
      <c r="H6" s="12" t="s">
        <v>19</v>
      </c>
      <c r="I6" s="10">
        <v>8</v>
      </c>
      <c r="J6" s="10">
        <v>0.05</v>
      </c>
      <c r="K6" s="17">
        <f>0.05*4.5</f>
        <v>0.225</v>
      </c>
      <c r="L6" s="17" t="s">
        <v>78</v>
      </c>
      <c r="M6" s="17" t="s">
        <v>77</v>
      </c>
      <c r="N6" s="13" t="s">
        <v>79</v>
      </c>
      <c r="O6" s="18"/>
    </row>
    <row r="7" s="1" customFormat="1" ht="24" spans="1:15">
      <c r="A7" s="15"/>
      <c r="B7" s="10"/>
      <c r="C7" s="10" t="s">
        <v>76</v>
      </c>
      <c r="D7" s="11">
        <v>2019</v>
      </c>
      <c r="E7" s="10" t="s">
        <v>80</v>
      </c>
      <c r="F7" s="12" t="s">
        <v>22</v>
      </c>
      <c r="G7" s="13">
        <v>290</v>
      </c>
      <c r="H7" s="12" t="s">
        <v>19</v>
      </c>
      <c r="I7" s="10">
        <v>8</v>
      </c>
      <c r="J7" s="10">
        <v>0.25</v>
      </c>
      <c r="K7" s="17">
        <v>1.125</v>
      </c>
      <c r="L7" s="17" t="s">
        <v>78</v>
      </c>
      <c r="M7" s="17" t="s">
        <v>80</v>
      </c>
      <c r="N7" s="13" t="s">
        <v>81</v>
      </c>
      <c r="O7" s="18"/>
    </row>
    <row r="8" s="1" customFormat="1" ht="288" spans="1:15">
      <c r="A8" s="9">
        <v>3</v>
      </c>
      <c r="B8" s="10" t="s">
        <v>23</v>
      </c>
      <c r="C8" s="10" t="s">
        <v>76</v>
      </c>
      <c r="D8" s="11">
        <v>2019</v>
      </c>
      <c r="E8" s="10" t="s">
        <v>82</v>
      </c>
      <c r="F8" s="12" t="s">
        <v>26</v>
      </c>
      <c r="G8" s="13">
        <v>4369.25</v>
      </c>
      <c r="H8" s="16" t="s">
        <v>27</v>
      </c>
      <c r="I8" s="10">
        <v>14</v>
      </c>
      <c r="J8" s="17">
        <v>1459</v>
      </c>
      <c r="K8" s="17">
        <v>6218</v>
      </c>
      <c r="L8" s="17" t="s">
        <v>78</v>
      </c>
      <c r="M8" s="17" t="s">
        <v>83</v>
      </c>
      <c r="N8" s="13" t="s">
        <v>84</v>
      </c>
      <c r="O8" s="18"/>
    </row>
    <row r="9" s="1" customFormat="1" ht="84" spans="1:15">
      <c r="A9" s="9">
        <v>4</v>
      </c>
      <c r="B9" s="17" t="s">
        <v>28</v>
      </c>
      <c r="C9" s="18" t="s">
        <v>85</v>
      </c>
      <c r="D9" s="17" t="s">
        <v>86</v>
      </c>
      <c r="E9" s="17" t="s">
        <v>87</v>
      </c>
      <c r="F9" s="19" t="s">
        <v>29</v>
      </c>
      <c r="G9" s="13">
        <v>7473.66</v>
      </c>
      <c r="H9" s="20" t="s">
        <v>30</v>
      </c>
      <c r="I9" s="23">
        <v>103</v>
      </c>
      <c r="J9" s="24">
        <v>2.5546</v>
      </c>
      <c r="K9" s="24">
        <v>9.7104</v>
      </c>
      <c r="L9" s="17" t="s">
        <v>88</v>
      </c>
      <c r="M9" s="17" t="s">
        <v>89</v>
      </c>
      <c r="N9" s="13" t="s">
        <v>90</v>
      </c>
      <c r="O9" s="25"/>
    </row>
    <row r="10" s="1" customFormat="1" ht="48" spans="1:15">
      <c r="A10" s="9">
        <v>5</v>
      </c>
      <c r="B10" s="17" t="s">
        <v>31</v>
      </c>
      <c r="C10" s="21" t="s">
        <v>76</v>
      </c>
      <c r="D10" s="11">
        <v>2019</v>
      </c>
      <c r="E10" s="17" t="s">
        <v>91</v>
      </c>
      <c r="F10" s="19" t="s">
        <v>32</v>
      </c>
      <c r="G10" s="13">
        <v>2276.34</v>
      </c>
      <c r="H10" s="19" t="s">
        <v>33</v>
      </c>
      <c r="I10" s="23">
        <v>20</v>
      </c>
      <c r="J10" s="24">
        <v>0.9073</v>
      </c>
      <c r="K10" s="24">
        <v>4.425</v>
      </c>
      <c r="L10" s="17" t="s">
        <v>88</v>
      </c>
      <c r="M10" s="17" t="s">
        <v>89</v>
      </c>
      <c r="N10" s="13" t="s">
        <v>90</v>
      </c>
      <c r="O10" s="25"/>
    </row>
    <row r="11" s="1" customFormat="1" ht="84" spans="1:15">
      <c r="A11" s="9">
        <v>6</v>
      </c>
      <c r="B11" s="17" t="s">
        <v>34</v>
      </c>
      <c r="C11" s="21" t="s">
        <v>76</v>
      </c>
      <c r="D11" s="11">
        <v>2019</v>
      </c>
      <c r="E11" s="17" t="s">
        <v>92</v>
      </c>
      <c r="F11" s="19" t="s">
        <v>35</v>
      </c>
      <c r="G11" s="13">
        <v>5063.21</v>
      </c>
      <c r="H11" s="19" t="s">
        <v>37</v>
      </c>
      <c r="I11" s="26">
        <v>37</v>
      </c>
      <c r="J11" s="27">
        <v>0.826</v>
      </c>
      <c r="K11" s="27">
        <v>3.8322</v>
      </c>
      <c r="L11" s="28" t="s">
        <v>78</v>
      </c>
      <c r="M11" s="28" t="s">
        <v>93</v>
      </c>
      <c r="N11" s="13" t="s">
        <v>84</v>
      </c>
      <c r="O11" s="25"/>
    </row>
    <row r="12" s="1" customFormat="1" ht="84" spans="1:15">
      <c r="A12" s="9">
        <v>7</v>
      </c>
      <c r="B12" s="17" t="s">
        <v>38</v>
      </c>
      <c r="C12" s="21" t="s">
        <v>76</v>
      </c>
      <c r="D12" s="11">
        <v>2019</v>
      </c>
      <c r="E12" s="17" t="s">
        <v>94</v>
      </c>
      <c r="F12" s="19" t="s">
        <v>95</v>
      </c>
      <c r="G12" s="13">
        <f>完成情况表!D11</f>
        <v>1404.64</v>
      </c>
      <c r="H12" s="19" t="s">
        <v>30</v>
      </c>
      <c r="I12" s="26">
        <v>34</v>
      </c>
      <c r="J12" s="27">
        <v>0.6092</v>
      </c>
      <c r="K12" s="27">
        <v>2.7963</v>
      </c>
      <c r="L12" s="28" t="s">
        <v>96</v>
      </c>
      <c r="M12" s="28" t="s">
        <v>93</v>
      </c>
      <c r="N12" s="13" t="s">
        <v>84</v>
      </c>
      <c r="O12" s="25"/>
    </row>
    <row r="13" s="1" customFormat="1" ht="144" spans="1:15">
      <c r="A13" s="9">
        <v>8</v>
      </c>
      <c r="B13" s="17" t="s">
        <v>97</v>
      </c>
      <c r="C13" s="21" t="s">
        <v>76</v>
      </c>
      <c r="D13" s="11">
        <v>2019</v>
      </c>
      <c r="E13" s="17" t="s">
        <v>98</v>
      </c>
      <c r="F13" s="19" t="s">
        <v>41</v>
      </c>
      <c r="G13" s="13">
        <v>2837.84</v>
      </c>
      <c r="H13" s="19" t="s">
        <v>30</v>
      </c>
      <c r="I13" s="26">
        <v>11</v>
      </c>
      <c r="J13" s="27">
        <v>0.1719</v>
      </c>
      <c r="K13" s="27">
        <v>0.7554</v>
      </c>
      <c r="L13" s="28" t="s">
        <v>99</v>
      </c>
      <c r="M13" s="28" t="s">
        <v>93</v>
      </c>
      <c r="N13" s="13" t="s">
        <v>84</v>
      </c>
      <c r="O13" s="25"/>
    </row>
    <row r="14" s="1" customFormat="1" ht="144" spans="1:15">
      <c r="A14" s="9">
        <v>9</v>
      </c>
      <c r="B14" s="17" t="s">
        <v>43</v>
      </c>
      <c r="C14" s="21" t="s">
        <v>76</v>
      </c>
      <c r="D14" s="11">
        <v>2019</v>
      </c>
      <c r="E14" s="17" t="s">
        <v>100</v>
      </c>
      <c r="F14" s="19" t="s">
        <v>44</v>
      </c>
      <c r="G14" s="13">
        <v>615.12</v>
      </c>
      <c r="H14" s="19" t="s">
        <v>30</v>
      </c>
      <c r="I14" s="26">
        <v>65</v>
      </c>
      <c r="J14" s="27">
        <v>0.3287</v>
      </c>
      <c r="K14" s="27">
        <v>1.4069</v>
      </c>
      <c r="L14" s="28" t="s">
        <v>99</v>
      </c>
      <c r="M14" s="28" t="s">
        <v>93</v>
      </c>
      <c r="N14" s="13" t="s">
        <v>84</v>
      </c>
      <c r="O14" s="18"/>
    </row>
    <row r="15" s="1" customFormat="1" ht="48" spans="1:15">
      <c r="A15" s="9">
        <v>10</v>
      </c>
      <c r="B15" s="17" t="s">
        <v>46</v>
      </c>
      <c r="C15" s="21" t="s">
        <v>76</v>
      </c>
      <c r="D15" s="11">
        <v>2019</v>
      </c>
      <c r="E15" s="17" t="s">
        <v>101</v>
      </c>
      <c r="F15" s="19" t="s">
        <v>47</v>
      </c>
      <c r="G15" s="13">
        <v>2899.26</v>
      </c>
      <c r="H15" s="19" t="s">
        <v>30</v>
      </c>
      <c r="I15" s="26">
        <v>7</v>
      </c>
      <c r="J15" s="27">
        <v>0.119</v>
      </c>
      <c r="K15" s="27">
        <v>0.5246</v>
      </c>
      <c r="L15" s="28" t="s">
        <v>99</v>
      </c>
      <c r="M15" s="28" t="s">
        <v>93</v>
      </c>
      <c r="N15" s="13" t="s">
        <v>84</v>
      </c>
      <c r="O15" s="18"/>
    </row>
    <row r="16" s="1" customFormat="1" ht="60" spans="1:15">
      <c r="A16" s="9">
        <v>11</v>
      </c>
      <c r="B16" s="10" t="s">
        <v>49</v>
      </c>
      <c r="C16" s="10" t="s">
        <v>76</v>
      </c>
      <c r="D16" s="11">
        <v>2019</v>
      </c>
      <c r="E16" s="10" t="s">
        <v>102</v>
      </c>
      <c r="F16" s="12" t="s">
        <v>50</v>
      </c>
      <c r="G16" s="13">
        <v>450</v>
      </c>
      <c r="H16" s="12" t="s">
        <v>52</v>
      </c>
      <c r="I16" s="10">
        <v>1</v>
      </c>
      <c r="J16" s="10">
        <v>0.0297</v>
      </c>
      <c r="K16" s="17">
        <v>0.1357</v>
      </c>
      <c r="L16" s="17" t="s">
        <v>103</v>
      </c>
      <c r="M16" s="17" t="s">
        <v>104</v>
      </c>
      <c r="N16" s="13" t="s">
        <v>105</v>
      </c>
      <c r="O16" s="18"/>
    </row>
    <row r="17" s="1" customFormat="1" ht="72" spans="1:15">
      <c r="A17" s="9">
        <v>12</v>
      </c>
      <c r="B17" s="10" t="s">
        <v>53</v>
      </c>
      <c r="C17" s="10" t="s">
        <v>76</v>
      </c>
      <c r="D17" s="11">
        <v>2019</v>
      </c>
      <c r="E17" s="10" t="s">
        <v>106</v>
      </c>
      <c r="F17" s="12" t="s">
        <v>54</v>
      </c>
      <c r="G17" s="13">
        <v>3240</v>
      </c>
      <c r="H17" s="17" t="s">
        <v>56</v>
      </c>
      <c r="I17" s="17">
        <v>24</v>
      </c>
      <c r="J17" s="10">
        <v>0.326</v>
      </c>
      <c r="K17" s="17">
        <v>1.365</v>
      </c>
      <c r="L17" s="17" t="s">
        <v>107</v>
      </c>
      <c r="M17" s="17" t="s">
        <v>83</v>
      </c>
      <c r="N17" s="13" t="s">
        <v>84</v>
      </c>
      <c r="O17" s="18"/>
    </row>
    <row r="18" s="1" customFormat="1" ht="48" spans="1:15">
      <c r="A18" s="9">
        <v>13</v>
      </c>
      <c r="B18" s="10" t="s">
        <v>58</v>
      </c>
      <c r="C18" s="10" t="s">
        <v>76</v>
      </c>
      <c r="D18" s="11">
        <v>2019</v>
      </c>
      <c r="E18" s="10" t="s">
        <v>108</v>
      </c>
      <c r="F18" s="12" t="s">
        <v>59</v>
      </c>
      <c r="G18" s="13">
        <v>18.89</v>
      </c>
      <c r="H18" s="17" t="s">
        <v>61</v>
      </c>
      <c r="I18" s="17">
        <v>3</v>
      </c>
      <c r="J18" s="10">
        <v>0.0663</v>
      </c>
      <c r="K18" s="17">
        <v>0.2672</v>
      </c>
      <c r="L18" s="17" t="s">
        <v>103</v>
      </c>
      <c r="M18" s="28" t="s">
        <v>93</v>
      </c>
      <c r="N18" s="13" t="s">
        <v>84</v>
      </c>
      <c r="O18" s="18"/>
    </row>
  </sheetData>
  <mergeCells count="16">
    <mergeCell ref="A1:O1"/>
    <mergeCell ref="L2:O2"/>
    <mergeCell ref="H3:K3"/>
    <mergeCell ref="A3:A4"/>
    <mergeCell ref="A6:A7"/>
    <mergeCell ref="B3:B4"/>
    <mergeCell ref="B6:B7"/>
    <mergeCell ref="C3:C4"/>
    <mergeCell ref="D3:D4"/>
    <mergeCell ref="E3:E4"/>
    <mergeCell ref="F3:F4"/>
    <mergeCell ref="G3:G4"/>
    <mergeCell ref="L3:L4"/>
    <mergeCell ref="M3:M4"/>
    <mergeCell ref="N3:N4"/>
    <mergeCell ref="O3:O4"/>
  </mergeCells>
  <pageMargins left="0.751388888888889" right="0.751388888888889" top="1" bottom="1" header="0.5" footer="0.5"/>
  <pageSetup paperSize="9" scale="7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完成情况表</vt:lpstr>
      <vt:lpstr>项目公示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2020-11-11T06:58:00Z</dcterms:created>
  <dcterms:modified xsi:type="dcterms:W3CDTF">2020-11-29T11:42:06Z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